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Y:\GESTION\PREVENCION-PPDA\DOCUMENTOS CON LAS PPDA\ELECTRIFICADORA DEL CAQUETA\2022-2023\"/>
    </mc:Choice>
  </mc:AlternateContent>
  <xr:revisionPtr revIDLastSave="0" documentId="8_{CD7543C0-E33D-4912-8A3F-FE4A2AC1FB79}" xr6:coauthVersionLast="36" xr6:coauthVersionMax="36" xr10:uidLastSave="{00000000-0000-0000-0000-000000000000}"/>
  <bookViews>
    <workbookView xWindow="0" yWindow="0" windowWidth="28800" windowHeight="11925" tabRatio="753" firstSheet="2" activeTab="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79" l="1"/>
  <c r="G8" i="79" l="1"/>
  <c r="B9" i="79" l="1"/>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N8" i="78"/>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P8" i="78" s="1"/>
  <c r="J9" i="78"/>
  <c r="J10" i="78"/>
  <c r="J11" i="78"/>
  <c r="P11" i="78" s="1"/>
  <c r="J12" i="78"/>
  <c r="J13" i="78"/>
  <c r="J14" i="78"/>
  <c r="J15" i="78"/>
  <c r="J16" i="78"/>
  <c r="J17" i="78"/>
  <c r="P17" i="78" s="1"/>
  <c r="J18" i="78"/>
  <c r="J19" i="78"/>
  <c r="J20" i="78"/>
  <c r="P20" i="78" s="1"/>
  <c r="J21" i="78"/>
  <c r="J22" i="78"/>
  <c r="J23" i="78"/>
  <c r="P23" i="78" s="1"/>
  <c r="J24" i="78"/>
  <c r="J25" i="78"/>
  <c r="J26" i="78"/>
  <c r="J27" i="78"/>
  <c r="J28" i="78"/>
  <c r="J29" i="78"/>
  <c r="J30" i="78"/>
  <c r="J31" i="78"/>
  <c r="J32" i="78"/>
  <c r="P32" i="78" s="1"/>
  <c r="J33" i="78"/>
  <c r="J34" i="78"/>
  <c r="J35" i="78"/>
  <c r="P35" i="78" s="1"/>
  <c r="J36" i="78"/>
  <c r="J37" i="78"/>
  <c r="B9" i="78"/>
  <c r="C9" i="78"/>
  <c r="D9" i="78"/>
  <c r="G9" i="78"/>
  <c r="B10" i="78"/>
  <c r="C10" i="78"/>
  <c r="D10" i="78"/>
  <c r="G10" i="78"/>
  <c r="B11" i="78"/>
  <c r="C11" i="78"/>
  <c r="D11" i="78"/>
  <c r="G11" i="78"/>
  <c r="B12" i="78"/>
  <c r="C12" i="78"/>
  <c r="D12" i="78"/>
  <c r="G12" i="78"/>
  <c r="B13" i="78"/>
  <c r="C13" i="78"/>
  <c r="D13" i="78"/>
  <c r="G13" i="78"/>
  <c r="B14" i="78"/>
  <c r="C14" i="78"/>
  <c r="D14" i="78"/>
  <c r="G14" i="78"/>
  <c r="B15" i="78"/>
  <c r="C15" i="78"/>
  <c r="D15" i="78"/>
  <c r="G15" i="78"/>
  <c r="B16" i="78"/>
  <c r="C16" i="78"/>
  <c r="D16" i="78"/>
  <c r="G16" i="78"/>
  <c r="B17" i="78"/>
  <c r="C17" i="78"/>
  <c r="D17" i="78"/>
  <c r="G17" i="78"/>
  <c r="B18" i="78"/>
  <c r="C18" i="78"/>
  <c r="D18" i="78"/>
  <c r="G18" i="78"/>
  <c r="B19" i="78"/>
  <c r="C19" i="78"/>
  <c r="D19" i="78"/>
  <c r="G19" i="78"/>
  <c r="P19" i="78"/>
  <c r="B20" i="78"/>
  <c r="C20" i="78"/>
  <c r="D20" i="78"/>
  <c r="G20" i="78"/>
  <c r="B21" i="78"/>
  <c r="C21" i="78"/>
  <c r="D21" i="78"/>
  <c r="G21" i="78"/>
  <c r="B22" i="78"/>
  <c r="C22" i="78"/>
  <c r="D22" i="78"/>
  <c r="G22" i="78"/>
  <c r="B23" i="78"/>
  <c r="C23" i="78"/>
  <c r="D23" i="78"/>
  <c r="G23" i="78"/>
  <c r="B24" i="78"/>
  <c r="C24" i="78"/>
  <c r="D24" i="78"/>
  <c r="G24" i="78"/>
  <c r="B25" i="78"/>
  <c r="C25" i="78"/>
  <c r="D25" i="78"/>
  <c r="G25" i="78"/>
  <c r="B26" i="78"/>
  <c r="C26" i="78"/>
  <c r="D26" i="78"/>
  <c r="G26" i="78"/>
  <c r="B27" i="78"/>
  <c r="C27" i="78"/>
  <c r="D27" i="78"/>
  <c r="G27" i="78"/>
  <c r="B28" i="78"/>
  <c r="C28" i="78"/>
  <c r="D28" i="78"/>
  <c r="G28" i="78"/>
  <c r="B29" i="78"/>
  <c r="C29" i="78"/>
  <c r="D29" i="78"/>
  <c r="G29" i="78"/>
  <c r="B30" i="78"/>
  <c r="C30" i="78"/>
  <c r="D30" i="78"/>
  <c r="G30" i="78"/>
  <c r="B31" i="78"/>
  <c r="C31" i="78"/>
  <c r="D31" i="78"/>
  <c r="G31" i="78"/>
  <c r="P31" i="78"/>
  <c r="B32" i="78"/>
  <c r="C32" i="78"/>
  <c r="D32" i="78"/>
  <c r="G32" i="78"/>
  <c r="B33" i="78"/>
  <c r="C33" i="78"/>
  <c r="D33" i="78"/>
  <c r="G33" i="78"/>
  <c r="B34" i="78"/>
  <c r="C34" i="78"/>
  <c r="D34" i="78"/>
  <c r="G34" i="78"/>
  <c r="B35" i="78"/>
  <c r="C35" i="78"/>
  <c r="D35" i="78"/>
  <c r="G35" i="78"/>
  <c r="B36" i="78"/>
  <c r="C36" i="78"/>
  <c r="D36" i="78"/>
  <c r="G36" i="78"/>
  <c r="B37" i="78"/>
  <c r="C37" i="78"/>
  <c r="D37"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L10" i="82" s="1"/>
  <c r="F11" i="82"/>
  <c r="L11" i="82" s="1"/>
  <c r="F12" i="82"/>
  <c r="L12" i="82" s="1"/>
  <c r="F13" i="82"/>
  <c r="L13" i="82" s="1"/>
  <c r="F14" i="82"/>
  <c r="L14" i="82" s="1"/>
  <c r="F15" i="82"/>
  <c r="F16" i="82"/>
  <c r="L16" i="82" s="1"/>
  <c r="F17" i="82"/>
  <c r="L17" i="82" s="1"/>
  <c r="F18" i="82"/>
  <c r="L18" i="82" s="1"/>
  <c r="F19" i="82"/>
  <c r="L19" i="82" s="1"/>
  <c r="F20" i="82"/>
  <c r="L20" i="82" s="1"/>
  <c r="F21" i="82"/>
  <c r="L21" i="82" s="1"/>
  <c r="F22" i="82"/>
  <c r="L22" i="82" s="1"/>
  <c r="F23" i="82"/>
  <c r="L23" i="82" s="1"/>
  <c r="F24" i="82"/>
  <c r="L24" i="82" s="1"/>
  <c r="F25" i="82"/>
  <c r="L25" i="82" s="1"/>
  <c r="F26" i="82"/>
  <c r="L26" i="82" s="1"/>
  <c r="F27" i="82"/>
  <c r="L27" i="82" s="1"/>
  <c r="F28" i="82"/>
  <c r="L28" i="82" s="1"/>
  <c r="F29" i="82"/>
  <c r="L29" i="82" s="1"/>
  <c r="F30" i="82"/>
  <c r="L30" i="82" s="1"/>
  <c r="F31" i="82"/>
  <c r="L31" i="82" s="1"/>
  <c r="F32" i="82"/>
  <c r="L32" i="82" s="1"/>
  <c r="F33" i="82"/>
  <c r="L33" i="82" s="1"/>
  <c r="F34" i="82"/>
  <c r="L34" i="82" s="1"/>
  <c r="F35" i="82"/>
  <c r="L35" i="82" s="1"/>
  <c r="F36" i="82"/>
  <c r="L36" i="82" s="1"/>
  <c r="F37" i="82"/>
  <c r="L37" i="82" s="1"/>
  <c r="B17" i="82"/>
  <c r="I17" i="82"/>
  <c r="B18" i="82"/>
  <c r="I18" i="82"/>
  <c r="B19" i="82"/>
  <c r="I19" i="82"/>
  <c r="B20" i="82"/>
  <c r="I20" i="82"/>
  <c r="B21" i="82"/>
  <c r="I21" i="82"/>
  <c r="B22" i="82"/>
  <c r="I22" i="82"/>
  <c r="B23" i="82"/>
  <c r="I23" i="82"/>
  <c r="B24" i="82"/>
  <c r="I24" i="82"/>
  <c r="B25" i="82"/>
  <c r="I25" i="82"/>
  <c r="B26" i="82"/>
  <c r="I26" i="82"/>
  <c r="B27" i="82"/>
  <c r="I27" i="82"/>
  <c r="B28" i="82"/>
  <c r="I28" i="82"/>
  <c r="B29" i="82"/>
  <c r="I29" i="82"/>
  <c r="B30" i="82"/>
  <c r="I30" i="82"/>
  <c r="B31" i="82"/>
  <c r="I31" i="82"/>
  <c r="B32" i="82"/>
  <c r="I32" i="82"/>
  <c r="B33" i="82"/>
  <c r="I33" i="82"/>
  <c r="B34" i="82"/>
  <c r="I34" i="82"/>
  <c r="B35" i="82"/>
  <c r="I35" i="82"/>
  <c r="B36" i="82"/>
  <c r="I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P36" i="79" s="1"/>
  <c r="J8" i="79"/>
  <c r="J9" i="79"/>
  <c r="P9" i="79" s="1"/>
  <c r="J10" i="79"/>
  <c r="J11" i="79"/>
  <c r="J12" i="79"/>
  <c r="J13" i="79"/>
  <c r="J14" i="79"/>
  <c r="J15" i="79"/>
  <c r="J16" i="79"/>
  <c r="J17" i="79"/>
  <c r="J18" i="79"/>
  <c r="J19" i="79"/>
  <c r="J20" i="79"/>
  <c r="J21" i="79"/>
  <c r="J22" i="79"/>
  <c r="J23" i="79"/>
  <c r="J24" i="79"/>
  <c r="J25" i="79"/>
  <c r="J26" i="79"/>
  <c r="J27" i="79"/>
  <c r="J28" i="79"/>
  <c r="J29" i="79"/>
  <c r="J30" i="79"/>
  <c r="J31" i="79"/>
  <c r="J32" i="79"/>
  <c r="J33" i="79"/>
  <c r="J34" i="79"/>
  <c r="J35" i="79"/>
  <c r="J36" i="79"/>
  <c r="C9" i="79"/>
  <c r="D9" i="79"/>
  <c r="G9" i="79"/>
  <c r="C10" i="79"/>
  <c r="C11" i="79"/>
  <c r="D11" i="79"/>
  <c r="G11" i="79"/>
  <c r="C12" i="79"/>
  <c r="D12" i="79"/>
  <c r="G12" i="79"/>
  <c r="C13" i="79"/>
  <c r="D13" i="79"/>
  <c r="G13" i="79"/>
  <c r="C14" i="79"/>
  <c r="D14" i="79"/>
  <c r="G14" i="79"/>
  <c r="C15" i="79"/>
  <c r="D15" i="79"/>
  <c r="G15" i="79"/>
  <c r="C16" i="79"/>
  <c r="D16" i="79"/>
  <c r="G16" i="79"/>
  <c r="C17" i="79"/>
  <c r="D17" i="79"/>
  <c r="G17" i="79"/>
  <c r="C18" i="79"/>
  <c r="D18" i="79"/>
  <c r="G18" i="79"/>
  <c r="C19" i="79"/>
  <c r="D19" i="79"/>
  <c r="G19" i="79"/>
  <c r="C20" i="79"/>
  <c r="D20" i="79"/>
  <c r="G20" i="79"/>
  <c r="C21" i="79"/>
  <c r="D21" i="79"/>
  <c r="G21" i="79"/>
  <c r="C22" i="79"/>
  <c r="D22" i="79"/>
  <c r="G22" i="79"/>
  <c r="C23" i="79"/>
  <c r="D23" i="79"/>
  <c r="G23" i="79"/>
  <c r="C24" i="79"/>
  <c r="D24" i="79"/>
  <c r="G24" i="79"/>
  <c r="C25" i="79"/>
  <c r="D25" i="79"/>
  <c r="G25" i="79"/>
  <c r="C26" i="79"/>
  <c r="D26" i="79"/>
  <c r="G26" i="79"/>
  <c r="C27" i="79"/>
  <c r="D27" i="79"/>
  <c r="G27" i="79"/>
  <c r="C28" i="79"/>
  <c r="D28" i="79"/>
  <c r="G28" i="79"/>
  <c r="C29" i="79"/>
  <c r="D29" i="79"/>
  <c r="G29" i="79"/>
  <c r="C30" i="79"/>
  <c r="D30" i="79"/>
  <c r="G30" i="79"/>
  <c r="C31" i="79"/>
  <c r="D31" i="79"/>
  <c r="G31" i="79"/>
  <c r="C32" i="79"/>
  <c r="D32" i="79"/>
  <c r="G32" i="79"/>
  <c r="C33" i="79"/>
  <c r="D33" i="79"/>
  <c r="G33" i="79"/>
  <c r="C34" i="79"/>
  <c r="D34" i="79"/>
  <c r="G34" i="79"/>
  <c r="C35" i="79"/>
  <c r="D35" i="79"/>
  <c r="G35" i="79"/>
  <c r="C36" i="79"/>
  <c r="D36" i="79"/>
  <c r="G36" i="79"/>
  <c r="B9" i="82"/>
  <c r="I9" i="82"/>
  <c r="B10" i="82"/>
  <c r="I10" i="82"/>
  <c r="B11" i="82"/>
  <c r="I11" i="82"/>
  <c r="B12" i="82"/>
  <c r="I12" i="82"/>
  <c r="B13" i="82"/>
  <c r="I13" i="82"/>
  <c r="B14" i="82"/>
  <c r="I14" i="82"/>
  <c r="B15" i="82"/>
  <c r="L15" i="82"/>
  <c r="I15" i="82"/>
  <c r="B16" i="82"/>
  <c r="I16" i="82"/>
  <c r="B37" i="82"/>
  <c r="I37" i="82"/>
  <c r="B8" i="78"/>
  <c r="D8" i="79"/>
  <c r="D8" i="78"/>
  <c r="B8" i="82"/>
  <c r="C8" i="79"/>
  <c r="B8" i="79"/>
  <c r="C8" i="78"/>
  <c r="I8" i="82"/>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F3" i="11" s="1"/>
  <c r="A3" i="11" s="1"/>
  <c r="P26" i="78" l="1"/>
  <c r="P14" i="78"/>
  <c r="P29" i="78"/>
  <c r="P34" i="78"/>
  <c r="P22" i="78"/>
  <c r="P27" i="79"/>
  <c r="P10" i="78"/>
  <c r="D1" i="11"/>
  <c r="P36" i="78"/>
  <c r="P24" i="78"/>
  <c r="P12" i="78"/>
  <c r="P30" i="78"/>
  <c r="P18" i="78"/>
  <c r="P15" i="79"/>
  <c r="P8" i="79"/>
  <c r="P33" i="79"/>
  <c r="P29" i="79"/>
  <c r="P25" i="79"/>
  <c r="P21" i="79"/>
  <c r="P17" i="79"/>
  <c r="P13" i="79"/>
  <c r="P37" i="78"/>
  <c r="P25" i="78"/>
  <c r="P13" i="78"/>
  <c r="P30" i="79"/>
  <c r="P26" i="79"/>
  <c r="P18" i="79"/>
  <c r="P14" i="79"/>
  <c r="P32" i="79"/>
  <c r="P28" i="79"/>
  <c r="P24" i="79"/>
  <c r="P16" i="79"/>
  <c r="P12" i="79"/>
  <c r="P27" i="78"/>
  <c r="P15" i="78"/>
  <c r="E4" i="11"/>
  <c r="E5" i="11" s="1"/>
  <c r="F66" i="82"/>
  <c r="C8" i="81" s="1"/>
  <c r="L9" i="82"/>
  <c r="P35" i="79"/>
  <c r="P31" i="79"/>
  <c r="P23" i="79"/>
  <c r="P19" i="79"/>
  <c r="P11" i="79"/>
  <c r="N63" i="78"/>
  <c r="D6" i="81" s="1"/>
  <c r="P20" i="79"/>
  <c r="P34" i="79"/>
  <c r="P22" i="79"/>
  <c r="P10" i="79"/>
  <c r="P28" i="78"/>
  <c r="P16" i="78"/>
  <c r="N55" i="79"/>
  <c r="D7" i="81" s="1"/>
  <c r="J66" i="82"/>
  <c r="D8" i="81" s="1"/>
  <c r="P33" i="78"/>
  <c r="P21" i="78"/>
  <c r="J63" i="78"/>
  <c r="C6" i="81" s="1"/>
  <c r="L66" i="82"/>
  <c r="E8" i="81" s="1"/>
  <c r="C26" i="81" s="1"/>
  <c r="J55" i="79"/>
  <c r="C7" i="81" s="1"/>
  <c r="P9" i="78"/>
  <c r="F4" i="11" l="1"/>
  <c r="A4" i="11" s="1"/>
  <c r="P55" i="79"/>
  <c r="E7" i="81" s="1"/>
  <c r="AC11" i="81" s="1"/>
  <c r="AC13" i="81" s="1"/>
  <c r="AC15" i="81" s="1"/>
  <c r="P63" i="78"/>
  <c r="E6" i="81" s="1"/>
  <c r="AA11" i="81" s="1"/>
  <c r="AA13" i="81" s="1"/>
  <c r="AA15" i="81" s="1"/>
  <c r="E6" i="11"/>
  <c r="F5" i="11"/>
  <c r="A5" i="11" s="1"/>
  <c r="E7" i="11" l="1"/>
  <c r="F6" i="11"/>
  <c r="A6" i="11" s="1"/>
  <c r="E8" i="11" l="1"/>
  <c r="F7" i="11"/>
  <c r="A7" i="11" s="1"/>
  <c r="E9" i="11" l="1"/>
  <c r="F8" i="11"/>
  <c r="A8" i="11" s="1"/>
  <c r="F9" i="11" l="1"/>
  <c r="A9" i="11" s="1"/>
  <c r="E10" i="11"/>
  <c r="F10" i="11" l="1"/>
  <c r="A10" i="11" s="1"/>
  <c r="E11" i="11"/>
  <c r="F11" i="11" l="1"/>
  <c r="A11" i="11" s="1"/>
  <c r="E12" i="11"/>
  <c r="E13" i="11" l="1"/>
  <c r="F12" i="11"/>
  <c r="A12" i="11" s="1"/>
  <c r="E14" i="11" l="1"/>
  <c r="F13" i="11"/>
  <c r="A13" i="11" s="1"/>
  <c r="F14" i="11" l="1"/>
  <c r="A14" i="11" s="1"/>
  <c r="E15" i="11"/>
  <c r="E16" i="11" l="1"/>
  <c r="F15" i="11"/>
  <c r="A15" i="11" s="1"/>
  <c r="E17" i="11" l="1"/>
  <c r="F16" i="11"/>
  <c r="A16" i="11" s="1"/>
  <c r="F17" i="11" l="1"/>
  <c r="A17" i="11" s="1"/>
  <c r="E18" i="11"/>
  <c r="F18" i="11" l="1"/>
  <c r="A18" i="11" s="1"/>
  <c r="E19" i="11"/>
  <c r="F19" i="11" l="1"/>
  <c r="A19" i="11" s="1"/>
  <c r="E20" i="11"/>
  <c r="F20" i="11" l="1"/>
  <c r="A20" i="11" s="1"/>
  <c r="E21" i="11"/>
  <c r="E22" i="11" l="1"/>
  <c r="F21" i="11"/>
  <c r="A21" i="11" s="1"/>
  <c r="E23" i="11" l="1"/>
  <c r="F22" i="11"/>
  <c r="A22" i="11" s="1"/>
  <c r="E24" i="11" l="1"/>
  <c r="F23" i="11"/>
  <c r="A23" i="11" s="1"/>
  <c r="E25" i="11" l="1"/>
  <c r="F24" i="11"/>
  <c r="A24" i="11" s="1"/>
  <c r="F25" i="11" l="1"/>
  <c r="A25" i="11" s="1"/>
  <c r="E26" i="11"/>
  <c r="F26" i="11" l="1"/>
  <c r="A26" i="11" s="1"/>
  <c r="E27" i="11"/>
  <c r="F27" i="11" l="1"/>
  <c r="A27" i="11" s="1"/>
  <c r="E28" i="11"/>
  <c r="F28" i="11" l="1"/>
  <c r="A28" i="11" s="1"/>
  <c r="E29" i="11"/>
  <c r="F29" i="11" l="1"/>
  <c r="A29" i="11" s="1"/>
  <c r="E30" i="11"/>
  <c r="F30" i="11" l="1"/>
  <c r="A30" i="11" s="1"/>
  <c r="E31" i="11"/>
  <c r="F31" i="11" l="1"/>
  <c r="A31" i="11" s="1"/>
  <c r="E32" i="11"/>
  <c r="F32" i="11" l="1"/>
  <c r="A32" i="11" s="1"/>
  <c r="E33" i="11"/>
  <c r="E34" i="11" l="1"/>
  <c r="F33" i="11"/>
  <c r="A33" i="11" s="1"/>
  <c r="E35" i="11" l="1"/>
  <c r="F34" i="11"/>
  <c r="A34" i="11" s="1"/>
  <c r="E36" i="11" l="1"/>
  <c r="F35" i="11"/>
  <c r="A35" i="11" s="1"/>
  <c r="E37" i="11" l="1"/>
  <c r="F36" i="11"/>
  <c r="A36" i="11" s="1"/>
  <c r="F37" i="11" l="1"/>
  <c r="A37" i="11" s="1"/>
  <c r="E38" i="11"/>
  <c r="F38" i="11" l="1"/>
  <c r="A38" i="11" s="1"/>
  <c r="E39" i="11"/>
  <c r="F39" i="11" l="1"/>
  <c r="A39" i="11" s="1"/>
  <c r="E40" i="11"/>
  <c r="F40" i="11" l="1"/>
  <c r="A40" i="11" s="1"/>
  <c r="E41" i="11"/>
  <c r="F41" i="11" l="1"/>
  <c r="A41" i="11" s="1"/>
  <c r="E42" i="11"/>
  <c r="F42" i="11" l="1"/>
  <c r="A42" i="11" s="1"/>
  <c r="E43" i="11"/>
  <c r="E44" i="11" l="1"/>
  <c r="F43" i="11"/>
  <c r="A43" i="11" s="1"/>
  <c r="F44" i="11" l="1"/>
  <c r="A44" i="11" s="1"/>
  <c r="E45" i="11"/>
  <c r="F45" i="11" l="1"/>
  <c r="A45" i="11" s="1"/>
  <c r="E46" i="11"/>
  <c r="F46" i="11" l="1"/>
  <c r="A46" i="11" s="1"/>
  <c r="E47" i="11"/>
  <c r="E48" i="11" l="1"/>
  <c r="F47" i="11"/>
  <c r="A47" i="11" s="1"/>
  <c r="E49" i="11" l="1"/>
  <c r="F48" i="11"/>
  <c r="A48" i="11" s="1"/>
  <c r="E50" i="11" l="1"/>
  <c r="F49" i="11"/>
  <c r="A49" i="11" s="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E64" i="11" l="1"/>
  <c r="F63" i="11"/>
  <c r="A63" i="11" s="1"/>
  <c r="E65" i="11" l="1"/>
  <c r="F64" i="11"/>
  <c r="A64" i="11" s="1"/>
  <c r="E66" i="11" l="1"/>
  <c r="F65" i="11"/>
  <c r="A65" i="11" s="1"/>
  <c r="E67" i="11" l="1"/>
  <c r="F66" i="11"/>
  <c r="A66" i="11" s="1"/>
  <c r="E68" i="11" l="1"/>
  <c r="F67" i="11"/>
  <c r="A67" i="11" s="1"/>
  <c r="E69" i="11" l="1"/>
  <c r="F68" i="11"/>
  <c r="A68" i="11" s="1"/>
  <c r="F69" i="11" l="1"/>
  <c r="A69" i="11" s="1"/>
  <c r="E70" i="11"/>
  <c r="E71" i="11" l="1"/>
  <c r="F70" i="11"/>
  <c r="A70" i="11" s="1"/>
  <c r="E72" i="11" l="1"/>
  <c r="F71" i="11"/>
  <c r="A71" i="11" s="1"/>
  <c r="F72" i="11" l="1"/>
  <c r="A72" i="11" s="1"/>
  <c r="E73" i="11"/>
  <c r="E74" i="11" l="1"/>
  <c r="F73" i="11"/>
  <c r="A73" i="11" s="1"/>
  <c r="E75" i="11" l="1"/>
  <c r="F74" i="11"/>
  <c r="A74" i="11" s="1"/>
  <c r="F75" i="11" l="1"/>
  <c r="A75" i="11" s="1"/>
  <c r="E76" i="11"/>
  <c r="F76" i="11" l="1"/>
  <c r="A76" i="11" s="1"/>
  <c r="E77" i="11"/>
  <c r="F77" i="11" l="1"/>
  <c r="A77" i="11" s="1"/>
  <c r="E78" i="11"/>
  <c r="E79" i="11" l="1"/>
  <c r="F78" i="11"/>
  <c r="A78" i="11" s="1"/>
  <c r="F79" i="11" l="1"/>
  <c r="A79" i="11" s="1"/>
  <c r="E80" i="11"/>
  <c r="F80" i="11" l="1"/>
  <c r="A80" i="11" s="1"/>
  <c r="E81" i="11"/>
  <c r="F81" i="11" l="1"/>
  <c r="A81" i="11" s="1"/>
  <c r="E82" i="11"/>
  <c r="F82" i="11" l="1"/>
  <c r="A82" i="11" s="1"/>
  <c r="E83" i="11"/>
  <c r="E84" i="11" l="1"/>
  <c r="F83" i="11"/>
  <c r="A83" i="11" s="1"/>
  <c r="E85" i="11" l="1"/>
  <c r="F84" i="11"/>
  <c r="A84" i="11" s="1"/>
  <c r="F85" i="11" l="1"/>
  <c r="A85" i="11" s="1"/>
  <c r="E86" i="11"/>
  <c r="E87" i="11" l="1"/>
  <c r="F86" i="11"/>
  <c r="A86" i="11" s="1"/>
  <c r="E88" i="11" l="1"/>
  <c r="F87" i="11"/>
  <c r="A87" i="11" s="1"/>
  <c r="F88" i="11" l="1"/>
  <c r="A88" i="11" s="1"/>
  <c r="E89" i="11"/>
  <c r="F89" i="11" l="1"/>
  <c r="A89" i="11" s="1"/>
  <c r="E90" i="11"/>
  <c r="E91" i="11" l="1"/>
  <c r="F90" i="11"/>
  <c r="A90" i="11" s="1"/>
  <c r="E92" i="11" l="1"/>
  <c r="F91" i="11"/>
  <c r="A91" i="11" s="1"/>
  <c r="E93" i="11" l="1"/>
  <c r="F92" i="11"/>
  <c r="A92" i="11" s="1"/>
  <c r="E94" i="11" l="1"/>
  <c r="F93" i="11"/>
  <c r="A93" i="11" s="1"/>
  <c r="E95" i="11" l="1"/>
  <c r="F94" i="11"/>
  <c r="A94" i="11" s="1"/>
  <c r="F95" i="11" l="1"/>
  <c r="A95" i="11" s="1"/>
  <c r="E96" i="11"/>
  <c r="F96" i="11" l="1"/>
  <c r="A96" i="11" s="1"/>
  <c r="E97" i="11"/>
  <c r="E98" i="11" l="1"/>
  <c r="F97" i="11"/>
  <c r="A97" i="11" s="1"/>
  <c r="E99" i="11" l="1"/>
  <c r="F98" i="11"/>
  <c r="A98" i="11" s="1"/>
  <c r="E100" i="11" l="1"/>
  <c r="F99" i="11"/>
  <c r="A99" i="11" s="1"/>
  <c r="E101" i="11" l="1"/>
  <c r="F100" i="11"/>
  <c r="A100" i="11" s="1"/>
  <c r="E102" i="11" l="1"/>
  <c r="F101" i="11"/>
  <c r="A101" i="11" s="1"/>
  <c r="E103" i="11" l="1"/>
  <c r="F102" i="11"/>
  <c r="A102" i="11" s="1"/>
  <c r="F103" i="11" l="1"/>
  <c r="A103" i="11" s="1"/>
  <c r="E104" i="11"/>
  <c r="F104" i="11" l="1"/>
  <c r="A104" i="11" s="1"/>
  <c r="E105" i="11"/>
  <c r="E106" i="11" l="1"/>
  <c r="F105" i="11"/>
  <c r="A105" i="11" s="1"/>
  <c r="E107" i="11" l="1"/>
  <c r="F106" i="11"/>
  <c r="A106" i="11" s="1"/>
  <c r="F107" i="11" l="1"/>
  <c r="A107" i="11" s="1"/>
  <c r="E108" i="11"/>
  <c r="F108" i="11" l="1"/>
  <c r="A108" i="11" s="1"/>
  <c r="E109" i="11"/>
  <c r="F109" i="11" l="1"/>
  <c r="A109" i="11" s="1"/>
  <c r="E110" i="11"/>
  <c r="F110" i="11" l="1"/>
  <c r="A110" i="11" s="1"/>
  <c r="E111" i="11"/>
  <c r="F111" i="11" l="1"/>
  <c r="A111" i="11" s="1"/>
  <c r="E112" i="11"/>
  <c r="E113" i="11" l="1"/>
  <c r="F112" i="11"/>
  <c r="A112" i="11" s="1"/>
  <c r="E114" i="11" l="1"/>
  <c r="F113" i="11"/>
  <c r="A113" i="11" s="1"/>
  <c r="E115" i="11" l="1"/>
  <c r="F114" i="11"/>
  <c r="A114" i="11" s="1"/>
  <c r="E116" i="11" l="1"/>
  <c r="F115" i="11"/>
  <c r="A115" i="11" s="1"/>
  <c r="F116" i="11" l="1"/>
  <c r="A116" i="11" s="1"/>
  <c r="E117" i="11"/>
  <c r="F117" i="11" l="1"/>
  <c r="A117" i="11" s="1"/>
  <c r="E118" i="11"/>
  <c r="E119" i="11" l="1"/>
  <c r="F118" i="11"/>
  <c r="A118" i="11" s="1"/>
  <c r="F119" i="11" l="1"/>
  <c r="A119" i="11" s="1"/>
  <c r="E120" i="11"/>
  <c r="E121" i="11" l="1"/>
  <c r="F120" i="11"/>
  <c r="A120" i="11" s="1"/>
  <c r="E122" i="11" l="1"/>
  <c r="F121" i="11"/>
  <c r="A121" i="11" s="1"/>
  <c r="F122" i="11" l="1"/>
  <c r="A122" i="11" s="1"/>
  <c r="E123" i="11"/>
  <c r="E124" i="11" l="1"/>
  <c r="F123" i="11"/>
  <c r="A123" i="11" s="1"/>
  <c r="E125" i="11" l="1"/>
  <c r="F124" i="11"/>
  <c r="A124" i="11" s="1"/>
  <c r="E126" i="11" l="1"/>
  <c r="F125" i="11"/>
  <c r="A125" i="11" s="1"/>
  <c r="E127" i="11" l="1"/>
  <c r="F126" i="11"/>
  <c r="A126" i="11" s="1"/>
  <c r="F127" i="11" l="1"/>
  <c r="A127" i="11" s="1"/>
  <c r="E128" i="11"/>
  <c r="E129" i="11" l="1"/>
  <c r="F128" i="11"/>
  <c r="A128" i="11" s="1"/>
  <c r="E130" i="11" l="1"/>
  <c r="F129" i="11"/>
  <c r="A129" i="11" s="1"/>
  <c r="F130" i="11" l="1"/>
  <c r="A130" i="11" s="1"/>
  <c r="E131" i="11"/>
  <c r="F131" i="11" l="1"/>
  <c r="A131" i="11" s="1"/>
  <c r="E132" i="11"/>
  <c r="E133" i="11" l="1"/>
  <c r="F132" i="11"/>
  <c r="A132" i="11" s="1"/>
  <c r="F133" i="11" l="1"/>
  <c r="A133" i="11" s="1"/>
  <c r="E134" i="11"/>
  <c r="E135" i="11" l="1"/>
  <c r="F134" i="11"/>
  <c r="A134" i="11" s="1"/>
  <c r="F135" i="11" l="1"/>
  <c r="A135" i="11" s="1"/>
  <c r="E136" i="1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F143" i="11" l="1"/>
  <c r="A143" i="11" s="1"/>
  <c r="E144" i="11"/>
  <c r="F144" i="11" l="1"/>
  <c r="A144" i="11" s="1"/>
  <c r="E145" i="11"/>
  <c r="F145" i="11" l="1"/>
  <c r="A145" i="11" s="1"/>
  <c r="E146" i="11"/>
  <c r="E147" i="11" l="1"/>
  <c r="F146" i="11"/>
  <c r="A146" i="11" s="1"/>
  <c r="F147" i="11" l="1"/>
  <c r="A147" i="11" s="1"/>
  <c r="E148" i="11"/>
  <c r="E149" i="11" l="1"/>
  <c r="F148" i="11"/>
  <c r="A148" i="11" s="1"/>
  <c r="F149" i="11" l="1"/>
  <c r="A149" i="11" s="1"/>
  <c r="E150" i="11"/>
  <c r="E151" i="11" l="1"/>
  <c r="F150" i="11"/>
  <c r="A150" i="11" s="1"/>
  <c r="E152" i="11" l="1"/>
  <c r="F151" i="11"/>
  <c r="A151" i="11" s="1"/>
  <c r="F152" i="11" l="1"/>
  <c r="A152" i="11" s="1"/>
  <c r="E153" i="11"/>
  <c r="E154" i="11" l="1"/>
  <c r="F153" i="11"/>
  <c r="A153" i="11" s="1"/>
  <c r="F154" i="11" l="1"/>
  <c r="A154" i="11" s="1"/>
  <c r="E155" i="11"/>
  <c r="F155" i="11" l="1"/>
  <c r="A155" i="11" s="1"/>
  <c r="E156" i="11"/>
  <c r="E157" i="11" l="1"/>
  <c r="F156" i="11"/>
  <c r="A156" i="11" s="1"/>
  <c r="F157" i="11" l="1"/>
  <c r="A157" i="11" s="1"/>
  <c r="E158" i="11"/>
  <c r="E159" i="11" l="1"/>
  <c r="F158" i="11"/>
  <c r="A158" i="11" s="1"/>
  <c r="F159" i="11" l="1"/>
  <c r="A159" i="11" s="1"/>
  <c r="E160" i="11"/>
  <c r="E161" i="11" l="1"/>
  <c r="F160" i="11"/>
  <c r="A160" i="11" s="1"/>
  <c r="E162" i="11" l="1"/>
  <c r="F161" i="11"/>
  <c r="A161" i="11" s="1"/>
  <c r="F162" i="11" l="1"/>
  <c r="A162" i="11" s="1"/>
  <c r="E163" i="11"/>
  <c r="F163" i="11" l="1"/>
  <c r="A163" i="11" s="1"/>
  <c r="E164" i="11"/>
  <c r="F164" i="11" l="1"/>
  <c r="A164" i="11" s="1"/>
  <c r="E165" i="11"/>
  <c r="F165" i="11" l="1"/>
  <c r="A165" i="11" s="1"/>
  <c r="E166" i="11"/>
  <c r="F166" i="11" l="1"/>
  <c r="A166" i="11" s="1"/>
  <c r="E167" i="11"/>
  <c r="E168" i="11" l="1"/>
  <c r="F167" i="11"/>
  <c r="A167" i="11" s="1"/>
  <c r="F168" i="11" l="1"/>
  <c r="A168" i="11" s="1"/>
  <c r="E169" i="11"/>
  <c r="F169" i="11" l="1"/>
  <c r="A169" i="11" s="1"/>
  <c r="E170" i="11"/>
  <c r="F170" i="11" l="1"/>
  <c r="A170" i="11" s="1"/>
  <c r="E171" i="11"/>
  <c r="F171" i="11" l="1"/>
  <c r="A171" i="11" s="1"/>
  <c r="E172" i="11"/>
  <c r="F172" i="11" l="1"/>
  <c r="A172" i="11" s="1"/>
  <c r="E173" i="11"/>
  <c r="E174" i="11" l="1"/>
  <c r="F173" i="11"/>
  <c r="A173" i="11" s="1"/>
  <c r="E175" i="11" l="1"/>
  <c r="F174" i="11"/>
  <c r="A174" i="11" s="1"/>
  <c r="E176" i="11" l="1"/>
  <c r="F175" i="11"/>
  <c r="A175" i="11" s="1"/>
  <c r="F176" i="11" l="1"/>
  <c r="A176" i="11" s="1"/>
  <c r="E177" i="11"/>
  <c r="E178" i="11" l="1"/>
  <c r="F177" i="11"/>
  <c r="A177" i="11" s="1"/>
  <c r="F178" i="11" l="1"/>
  <c r="A178" i="11" s="1"/>
  <c r="E179" i="11"/>
  <c r="F179" i="11" l="1"/>
  <c r="A179" i="11" s="1"/>
  <c r="E180" i="11"/>
  <c r="E181" i="11" l="1"/>
  <c r="F180" i="11"/>
  <c r="A180" i="11" s="1"/>
  <c r="E182" i="11" l="1"/>
  <c r="F181" i="11"/>
  <c r="A181" i="11" s="1"/>
  <c r="E183" i="11" l="1"/>
  <c r="F182" i="11"/>
  <c r="A182" i="11" s="1"/>
  <c r="E184" i="11" l="1"/>
  <c r="F183" i="11"/>
  <c r="A183" i="11" s="1"/>
  <c r="F184" i="11" l="1"/>
  <c r="A184" i="11" s="1"/>
  <c r="E185" i="11"/>
  <c r="E186" i="11" l="1"/>
  <c r="F185" i="11"/>
  <c r="A185" i="11" s="1"/>
  <c r="E187" i="11" l="1"/>
  <c r="F186" i="11"/>
  <c r="A186" i="11" s="1"/>
  <c r="E188" i="11" l="1"/>
  <c r="F187" i="11"/>
  <c r="A187" i="11" s="1"/>
  <c r="F188" i="11" l="1"/>
  <c r="A188" i="11" s="1"/>
  <c r="E189" i="11"/>
  <c r="E190" i="11" l="1"/>
  <c r="F189" i="11"/>
  <c r="A189" i="11" s="1"/>
  <c r="F190" i="11" l="1"/>
  <c r="A190" i="11" s="1"/>
  <c r="E191" i="11"/>
  <c r="E192" i="11" l="1"/>
  <c r="F191" i="11"/>
  <c r="A191" i="11" s="1"/>
  <c r="F192" i="11" l="1"/>
  <c r="A192" i="11" s="1"/>
  <c r="E193" i="11"/>
  <c r="E194" i="11" l="1"/>
  <c r="F193" i="11"/>
  <c r="A193" i="11" s="1"/>
  <c r="F194" i="11" l="1"/>
  <c r="A194" i="11" s="1"/>
  <c r="E195" i="11"/>
  <c r="E196" i="11" l="1"/>
  <c r="F195" i="11"/>
  <c r="A195" i="11" s="1"/>
  <c r="F196" i="11" l="1"/>
  <c r="A196" i="11" s="1"/>
  <c r="E197" i="11"/>
  <c r="E198" i="11" l="1"/>
  <c r="F197" i="11"/>
  <c r="A197" i="11" s="1"/>
  <c r="F198" i="11" l="1"/>
  <c r="A198" i="11" s="1"/>
  <c r="E199" i="11"/>
  <c r="E200" i="11" l="1"/>
  <c r="F199" i="11"/>
  <c r="A199" i="11" s="1"/>
  <c r="F200" i="11" l="1"/>
  <c r="A200" i="11" s="1"/>
  <c r="E201" i="11"/>
  <c r="F201" i="11" l="1"/>
  <c r="A201" i="11" s="1"/>
  <c r="E202" i="11"/>
  <c r="F202" i="11" l="1"/>
  <c r="A202" i="11" s="1"/>
  <c r="E203" i="11"/>
  <c r="E204" i="11" l="1"/>
  <c r="F203" i="11"/>
  <c r="A203" i="11" s="1"/>
  <c r="F204" i="11" l="1"/>
  <c r="A204" i="11" s="1"/>
  <c r="E205" i="11"/>
  <c r="E206" i="11" l="1"/>
  <c r="F205" i="11"/>
  <c r="A205" i="11" s="1"/>
  <c r="F206" i="11" l="1"/>
  <c r="A206" i="11" s="1"/>
  <c r="E207" i="11"/>
  <c r="E208" i="11" l="1"/>
  <c r="F207" i="11"/>
  <c r="A207" i="11" s="1"/>
  <c r="F208" i="11" l="1"/>
  <c r="A208" i="11" s="1"/>
  <c r="E209" i="11"/>
  <c r="E210" i="11" l="1"/>
  <c r="F209" i="11"/>
  <c r="A209" i="11" s="1"/>
  <c r="F210" i="11" l="1"/>
  <c r="A210" i="11" s="1"/>
  <c r="E211" i="11"/>
  <c r="E212" i="11" l="1"/>
  <c r="F211" i="11"/>
  <c r="A211" i="11" s="1"/>
  <c r="F212" i="11" l="1"/>
  <c r="A212" i="11" s="1"/>
  <c r="E213" i="11"/>
  <c r="E214" i="11" l="1"/>
  <c r="F213" i="11"/>
  <c r="A213" i="11" s="1"/>
  <c r="F214" i="11" l="1"/>
  <c r="A214" i="11" s="1"/>
  <c r="E215" i="11"/>
  <c r="E216" i="11" l="1"/>
  <c r="F215" i="11"/>
  <c r="A215" i="11" s="1"/>
  <c r="E217" i="11" l="1"/>
  <c r="F216" i="11"/>
  <c r="A216" i="11" s="1"/>
  <c r="E218" i="11" l="1"/>
  <c r="F217" i="11"/>
  <c r="A217" i="11" s="1"/>
  <c r="F218" i="11" l="1"/>
  <c r="A218" i="11" s="1"/>
  <c r="E219" i="11"/>
  <c r="E220" i="11" l="1"/>
  <c r="F219" i="11"/>
  <c r="A219" i="11" s="1"/>
  <c r="E221" i="11" l="1"/>
  <c r="F220" i="11"/>
  <c r="A220" i="11" s="1"/>
  <c r="F221" i="11" l="1"/>
  <c r="A221" i="11" s="1"/>
  <c r="E222" i="11"/>
  <c r="F222" i="11" l="1"/>
  <c r="A222" i="11" s="1"/>
  <c r="E223" i="11"/>
  <c r="F223" i="11" l="1"/>
  <c r="A223" i="11" s="1"/>
  <c r="E224" i="11"/>
  <c r="E225" i="11" l="1"/>
  <c r="F224" i="11"/>
  <c r="A224" i="11" s="1"/>
  <c r="F225" i="11" l="1"/>
  <c r="A225" i="11" s="1"/>
  <c r="E226" i="11"/>
  <c r="E227" i="11" l="1"/>
  <c r="F226" i="11"/>
  <c r="A226" i="11" s="1"/>
  <c r="F227" i="11" l="1"/>
  <c r="A227" i="11" s="1"/>
  <c r="E228" i="11"/>
  <c r="E229" i="11" l="1"/>
  <c r="F228" i="11"/>
  <c r="A228" i="11" s="1"/>
  <c r="F229" i="11" l="1"/>
  <c r="A229" i="11" s="1"/>
  <c r="E230" i="11"/>
  <c r="E231" i="11" l="1"/>
  <c r="F230" i="11"/>
  <c r="A230" i="11" s="1"/>
  <c r="F231" i="11" l="1"/>
  <c r="A231" i="11" s="1"/>
  <c r="E232" i="11"/>
  <c r="E233" i="11" l="1"/>
  <c r="F232" i="11"/>
  <c r="A232" i="11" s="1"/>
  <c r="F233" i="11" l="1"/>
  <c r="A233" i="11" s="1"/>
  <c r="E234" i="11"/>
  <c r="F234" i="11" l="1"/>
  <c r="A234" i="11" s="1"/>
  <c r="E235" i="11"/>
  <c r="F235" i="11" l="1"/>
  <c r="A235" i="11" s="1"/>
  <c r="E236" i="11"/>
  <c r="F236" i="11" l="1"/>
  <c r="A236" i="11" s="1"/>
  <c r="E237" i="11"/>
  <c r="F237" i="11" l="1"/>
  <c r="A237" i="11" s="1"/>
  <c r="E238" i="11"/>
  <c r="E239" i="11" l="1"/>
  <c r="F238" i="11"/>
  <c r="A238" i="11" s="1"/>
  <c r="F239" i="11" l="1"/>
  <c r="A239" i="11" s="1"/>
  <c r="E240" i="11"/>
  <c r="F240" i="11" l="1"/>
  <c r="A240" i="11" s="1"/>
  <c r="E241" i="11"/>
  <c r="F241" i="11" l="1"/>
  <c r="A241" i="11" s="1"/>
  <c r="E242" i="11"/>
  <c r="E243" i="11" l="1"/>
  <c r="F242" i="11"/>
  <c r="A242" i="11" s="1"/>
  <c r="F243" i="11" l="1"/>
  <c r="A243" i="11" s="1"/>
  <c r="E244" i="11"/>
  <c r="E245" i="11" l="1"/>
  <c r="F244" i="11"/>
  <c r="A244" i="11" s="1"/>
  <c r="F245" i="11" l="1"/>
  <c r="A245" i="11" s="1"/>
  <c r="E246" i="11"/>
  <c r="E247" i="11" l="1"/>
  <c r="F246" i="11"/>
  <c r="A246" i="11" s="1"/>
  <c r="F247" i="11" l="1"/>
  <c r="A247" i="11" s="1"/>
  <c r="E248" i="11"/>
  <c r="E249" i="11" l="1"/>
  <c r="F248" i="11"/>
  <c r="A248" i="11" s="1"/>
  <c r="F249" i="11" l="1"/>
  <c r="A249" i="11" s="1"/>
  <c r="E250" i="11"/>
  <c r="E251" i="11" l="1"/>
  <c r="F250" i="11"/>
  <c r="A250" i="11" s="1"/>
  <c r="F251" i="11" l="1"/>
  <c r="A251" i="11" s="1"/>
  <c r="E252" i="11"/>
  <c r="F252" i="11" l="1"/>
  <c r="A252" i="11" s="1"/>
  <c r="E253" i="11"/>
  <c r="F253" i="11" l="1"/>
  <c r="A253" i="11" s="1"/>
  <c r="E254" i="11"/>
  <c r="E255" i="11" l="1"/>
  <c r="F254" i="11"/>
  <c r="A254" i="11" s="1"/>
  <c r="F255" i="11" l="1"/>
  <c r="A255" i="11" s="1"/>
  <c r="E256" i="11"/>
  <c r="E257" i="11" l="1"/>
  <c r="F256" i="11"/>
  <c r="A256" i="11" s="1"/>
  <c r="F257" i="11" l="1"/>
  <c r="A257" i="11" s="1"/>
  <c r="E258" i="11"/>
  <c r="F258" i="11" l="1"/>
  <c r="A258" i="11" s="1"/>
  <c r="E259" i="11"/>
  <c r="F259" i="11" l="1"/>
  <c r="A259" i="11" s="1"/>
  <c r="E260" i="11"/>
  <c r="E261" i="11" l="1"/>
  <c r="F260" i="11"/>
  <c r="A260" i="11" s="1"/>
  <c r="F261" i="11" l="1"/>
  <c r="A261" i="11" s="1"/>
  <c r="E262" i="11"/>
  <c r="E263" i="11" l="1"/>
  <c r="F262" i="11"/>
  <c r="A262" i="11" s="1"/>
  <c r="F263" i="11" l="1"/>
  <c r="A263" i="11" s="1"/>
  <c r="E264" i="11"/>
  <c r="E265" i="11" l="1"/>
  <c r="F264" i="11"/>
  <c r="A264" i="11" s="1"/>
  <c r="F265" i="11" l="1"/>
  <c r="A265" i="11" s="1"/>
  <c r="E266" i="11"/>
  <c r="E267" i="11" l="1"/>
  <c r="F266" i="11"/>
  <c r="A266" i="11" s="1"/>
  <c r="F267" i="11" l="1"/>
  <c r="A267" i="11" s="1"/>
  <c r="E268" i="11"/>
  <c r="E269" i="11" l="1"/>
  <c r="F268" i="11"/>
  <c r="A268" i="11" s="1"/>
  <c r="F269" i="11" l="1"/>
  <c r="A269" i="11" s="1"/>
  <c r="E270" i="11"/>
  <c r="F270" i="11" l="1"/>
  <c r="A270" i="11" s="1"/>
  <c r="E271" i="11"/>
  <c r="F271" i="11" l="1"/>
  <c r="A271" i="11" s="1"/>
  <c r="E272" i="11"/>
  <c r="F272" i="11" l="1"/>
  <c r="A272" i="11" s="1"/>
  <c r="E273" i="11"/>
  <c r="F273" i="11" l="1"/>
  <c r="A273" i="11" s="1"/>
  <c r="E274" i="11"/>
  <c r="E275" i="11" l="1"/>
  <c r="F274" i="11"/>
  <c r="A274" i="11" s="1"/>
  <c r="F275" i="11" l="1"/>
  <c r="A275" i="11" s="1"/>
  <c r="E276" i="11"/>
  <c r="F276" i="11" l="1"/>
  <c r="A276" i="11" s="1"/>
  <c r="E277" i="11"/>
  <c r="F277" i="11" l="1"/>
  <c r="A277" i="11" s="1"/>
  <c r="E278" i="11"/>
  <c r="E279" i="11" l="1"/>
  <c r="F278" i="11"/>
  <c r="A278" i="11" s="1"/>
  <c r="F279" i="11" l="1"/>
  <c r="A279" i="11" s="1"/>
  <c r="E280" i="11"/>
  <c r="E281" i="11" l="1"/>
  <c r="F280" i="11"/>
  <c r="A280" i="11" s="1"/>
  <c r="E282" i="11" l="1"/>
  <c r="F281" i="11"/>
  <c r="A281" i="11" s="1"/>
  <c r="E283" i="11" l="1"/>
  <c r="F282" i="11"/>
  <c r="A282" i="11" s="1"/>
  <c r="F283" i="11" l="1"/>
  <c r="A283" i="11" s="1"/>
  <c r="E284" i="11"/>
  <c r="E285" i="11" l="1"/>
  <c r="F284" i="11"/>
  <c r="A284" i="11" s="1"/>
  <c r="E286" i="11" l="1"/>
  <c r="F285" i="11"/>
  <c r="A285" i="11" s="1"/>
  <c r="F286" i="11" l="1"/>
  <c r="A286" i="11" s="1"/>
  <c r="E287" i="11"/>
  <c r="E288" i="11" l="1"/>
  <c r="F287" i="11"/>
  <c r="A287" i="11" s="1"/>
  <c r="E289" i="11" l="1"/>
  <c r="F288" i="11"/>
  <c r="A288" i="11" s="1"/>
  <c r="E290" i="11" l="1"/>
  <c r="F289" i="11"/>
  <c r="A289" i="11" s="1"/>
  <c r="F290" i="11" l="1"/>
  <c r="A290" i="11" s="1"/>
  <c r="E291" i="11"/>
  <c r="E292" i="11" l="1"/>
  <c r="F291" i="11"/>
  <c r="A291" i="11" s="1"/>
  <c r="F292" i="11" l="1"/>
  <c r="A292" i="11" s="1"/>
  <c r="E293" i="11"/>
  <c r="E294" i="11" l="1"/>
  <c r="F293" i="11"/>
  <c r="A293" i="11" s="1"/>
  <c r="E295" i="11" l="1"/>
  <c r="F294" i="11"/>
  <c r="A294" i="11" s="1"/>
  <c r="F295" i="11" l="1"/>
  <c r="A295" i="11" s="1"/>
  <c r="E296" i="11"/>
  <c r="F296" i="11" l="1"/>
  <c r="A296" i="11" s="1"/>
  <c r="E297" i="11"/>
  <c r="E298" i="11" l="1"/>
  <c r="F297" i="11"/>
  <c r="A297" i="11" s="1"/>
  <c r="F298" i="11" l="1"/>
  <c r="A298" i="11" s="1"/>
  <c r="E299" i="11"/>
  <c r="F299" i="11" l="1"/>
  <c r="A299" i="11" s="1"/>
  <c r="E300" i="11"/>
  <c r="E301" i="11" l="1"/>
  <c r="F300" i="11"/>
  <c r="A300" i="11" s="1"/>
  <c r="F301" i="11" l="1"/>
  <c r="A301" i="11" s="1"/>
  <c r="E302" i="11"/>
  <c r="F302" i="11" l="1"/>
  <c r="A302" i="11" s="1"/>
  <c r="E303" i="11"/>
  <c r="E304" i="11" l="1"/>
  <c r="F303" i="11"/>
  <c r="A303" i="11" s="1"/>
  <c r="E305" i="11" l="1"/>
  <c r="F304" i="11"/>
  <c r="A304" i="11" s="1"/>
  <c r="E306" i="11" l="1"/>
  <c r="F305" i="11"/>
  <c r="A305" i="11" s="1"/>
  <c r="F306" i="11" l="1"/>
  <c r="A306" i="11" s="1"/>
  <c r="E307" i="11"/>
  <c r="E308" i="11" l="1"/>
  <c r="F307" i="11"/>
  <c r="A307" i="11" s="1"/>
  <c r="F308" i="11" l="1"/>
  <c r="A308" i="11" s="1"/>
  <c r="E309" i="11"/>
  <c r="E310" i="11" l="1"/>
  <c r="F309" i="11"/>
  <c r="A309" i="11" s="1"/>
  <c r="E311" i="11" l="1"/>
  <c r="F310" i="11"/>
  <c r="A310" i="11" s="1"/>
  <c r="F311" i="11" l="1"/>
  <c r="A311" i="11" s="1"/>
  <c r="E312" i="11"/>
  <c r="E313" i="11" l="1"/>
  <c r="F312" i="11"/>
  <c r="A312" i="11" s="1"/>
  <c r="F313" i="11" l="1"/>
  <c r="A313" i="11" s="1"/>
  <c r="E314" i="11"/>
  <c r="F314" i="11" l="1"/>
  <c r="A314" i="11" s="1"/>
  <c r="E315" i="11"/>
  <c r="E316" i="11" l="1"/>
  <c r="F315" i="11"/>
  <c r="A315" i="11" s="1"/>
  <c r="E317" i="11" l="1"/>
  <c r="F316" i="11"/>
  <c r="A316" i="11" s="1"/>
  <c r="E318" i="11" l="1"/>
  <c r="F317" i="11"/>
  <c r="A317" i="11" s="1"/>
  <c r="F318" i="11" l="1"/>
  <c r="A318" i="11" s="1"/>
  <c r="E319" i="11"/>
  <c r="F319" i="11" l="1"/>
  <c r="A319" i="11" s="1"/>
  <c r="E320" i="11"/>
  <c r="E321" i="11" l="1"/>
  <c r="F320" i="11"/>
  <c r="A320" i="11" s="1"/>
  <c r="F321" i="11" l="1"/>
  <c r="A321" i="11" s="1"/>
  <c r="E322" i="11"/>
  <c r="E323" i="11" l="1"/>
  <c r="F322" i="11"/>
  <c r="A322" i="11" s="1"/>
  <c r="E324" i="11" l="1"/>
  <c r="F323" i="11"/>
  <c r="A323" i="11" s="1"/>
  <c r="E325" i="11" l="1"/>
  <c r="F324" i="11"/>
  <c r="A324" i="11" s="1"/>
  <c r="E326" i="11" l="1"/>
  <c r="F325" i="11"/>
  <c r="A325" i="11" s="1"/>
  <c r="F326" i="11" l="1"/>
  <c r="A326" i="11" s="1"/>
  <c r="E327" i="11"/>
  <c r="E328" i="11" l="1"/>
  <c r="F327" i="11"/>
  <c r="A327" i="11" s="1"/>
  <c r="E329" i="11" l="1"/>
  <c r="F328" i="11"/>
  <c r="A328" i="11" s="1"/>
  <c r="E330" i="11" l="1"/>
  <c r="F329" i="11"/>
  <c r="A329" i="11" s="1"/>
  <c r="F330" i="11" l="1"/>
  <c r="A330" i="11" s="1"/>
  <c r="E331" i="11"/>
  <c r="F331" i="11" l="1"/>
  <c r="A331" i="11" s="1"/>
  <c r="E332" i="11"/>
  <c r="F332" i="11" l="1"/>
  <c r="A332" i="11" s="1"/>
  <c r="E333" i="11"/>
  <c r="E334" i="11" l="1"/>
  <c r="F333" i="11"/>
  <c r="A333" i="11" s="1"/>
  <c r="E335" i="11" l="1"/>
  <c r="F334" i="11"/>
  <c r="A334" i="11" s="1"/>
  <c r="F335" i="11" l="1"/>
  <c r="A335" i="11" s="1"/>
  <c r="E336" i="11"/>
  <c r="E337" i="11" l="1"/>
  <c r="F336" i="11"/>
  <c r="A336" i="11" s="1"/>
  <c r="F337" i="11" l="1"/>
  <c r="A337" i="11" s="1"/>
  <c r="E338" i="11"/>
  <c r="F338" i="11" l="1"/>
  <c r="A338" i="11" s="1"/>
  <c r="E339" i="11"/>
  <c r="E340" i="11" l="1"/>
  <c r="F339" i="11"/>
  <c r="A339" i="11" s="1"/>
  <c r="E341" i="11" l="1"/>
  <c r="F340" i="11"/>
  <c r="A340" i="11" s="1"/>
  <c r="E342" i="11" l="1"/>
  <c r="F341" i="11"/>
  <c r="A341" i="11" s="1"/>
  <c r="F342" i="11" l="1"/>
  <c r="A342" i="11" s="1"/>
  <c r="E343" i="11"/>
  <c r="F343" i="11" l="1"/>
  <c r="A343" i="11" s="1"/>
  <c r="E344" i="11"/>
  <c r="E345" i="11" l="1"/>
  <c r="F344" i="11"/>
  <c r="A344" i="11" s="1"/>
  <c r="E346" i="11" l="1"/>
  <c r="F345" i="11"/>
  <c r="A345" i="11" s="1"/>
  <c r="E347" i="11" l="1"/>
  <c r="F346" i="11"/>
  <c r="A346" i="11" s="1"/>
  <c r="F347" i="11" l="1"/>
  <c r="A347" i="11" s="1"/>
  <c r="E348" i="11"/>
  <c r="E349" i="11" l="1"/>
  <c r="F348" i="11"/>
  <c r="A348" i="11" s="1"/>
  <c r="E350" i="11" l="1"/>
  <c r="F349" i="11"/>
  <c r="A349" i="11" s="1"/>
  <c r="F350" i="11" l="1"/>
  <c r="A350" i="11" s="1"/>
  <c r="E351" i="11"/>
  <c r="E352" i="11" l="1"/>
  <c r="F351" i="11"/>
  <c r="A351" i="11" s="1"/>
  <c r="E353" i="11" l="1"/>
  <c r="F352" i="11"/>
  <c r="A352" i="11" s="1"/>
  <c r="E354" i="11" l="1"/>
  <c r="F353" i="11"/>
  <c r="A353" i="11" s="1"/>
  <c r="F354" i="11" l="1"/>
  <c r="A354" i="11" s="1"/>
  <c r="E355" i="11"/>
  <c r="F355" i="11" l="1"/>
  <c r="A355" i="11" s="1"/>
  <c r="E356" i="11"/>
  <c r="F356" i="11" l="1"/>
  <c r="A356" i="11" s="1"/>
  <c r="E357" i="1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E385" i="11" l="1"/>
  <c r="F384" i="11"/>
  <c r="A384" i="11" s="1"/>
  <c r="E386" i="11" l="1"/>
  <c r="F385" i="11"/>
  <c r="A385" i="11" s="1"/>
  <c r="E387" i="11" l="1"/>
  <c r="F386" i="11"/>
  <c r="A386" i="11" s="1"/>
  <c r="E388" i="11" l="1"/>
  <c r="F387" i="11"/>
  <c r="A387" i="11" s="1"/>
  <c r="F388" i="11" l="1"/>
  <c r="A388" i="11" s="1"/>
  <c r="E389" i="11"/>
  <c r="E390" i="11" l="1"/>
  <c r="F389" i="11"/>
  <c r="A389" i="11" s="1"/>
  <c r="E391" i="11" l="1"/>
  <c r="F390" i="11"/>
  <c r="A390" i="11" s="1"/>
  <c r="E392" i="11" l="1"/>
  <c r="F391" i="11"/>
  <c r="A391" i="11" s="1"/>
  <c r="F392" i="11" l="1"/>
  <c r="A392" i="11" s="1"/>
  <c r="E393" i="11"/>
  <c r="E394" i="11" l="1"/>
  <c r="F393" i="11"/>
  <c r="A393" i="11" s="1"/>
  <c r="F394" i="11" l="1"/>
  <c r="A394" i="11" s="1"/>
  <c r="E395" i="1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F406" i="11" l="1"/>
  <c r="A406" i="11" s="1"/>
  <c r="E407" i="11"/>
  <c r="F407" i="11" l="1"/>
  <c r="A407" i="11" s="1"/>
  <c r="E408" i="11"/>
  <c r="F408" i="11" l="1"/>
  <c r="A408" i="11" s="1"/>
  <c r="E409" i="11"/>
  <c r="F409" i="11" l="1"/>
  <c r="A409" i="11" s="1"/>
  <c r="E410" i="11"/>
  <c r="F410" i="11" l="1"/>
  <c r="A410" i="11" s="1"/>
  <c r="E411" i="11"/>
  <c r="F411" i="11" l="1"/>
  <c r="A411" i="11" s="1"/>
  <c r="E412" i="11"/>
  <c r="E413" i="11" l="1"/>
  <c r="F412" i="11"/>
  <c r="A412" i="11" s="1"/>
  <c r="F413" i="11" l="1"/>
  <c r="A413" i="11" s="1"/>
  <c r="E414" i="11"/>
  <c r="F414" i="11" l="1"/>
  <c r="A414" i="11" s="1"/>
  <c r="E415" i="11"/>
  <c r="F415" i="11" l="1"/>
  <c r="A415" i="11" s="1"/>
  <c r="E416" i="11"/>
  <c r="E417" i="11" l="1"/>
  <c r="F416" i="11"/>
  <c r="A416" i="11" s="1"/>
  <c r="F417" i="11" l="1"/>
  <c r="A417" i="11" s="1"/>
  <c r="E418" i="11"/>
  <c r="F418" i="11" l="1"/>
  <c r="A418" i="11" s="1"/>
  <c r="E419" i="11"/>
  <c r="F419" i="11" l="1"/>
  <c r="A419" i="11" s="1"/>
  <c r="E420" i="11"/>
  <c r="F420" i="11" l="1"/>
  <c r="A420" i="11" s="1"/>
  <c r="E421" i="11"/>
  <c r="F421" i="11" l="1"/>
  <c r="A421" i="11" s="1"/>
  <c r="E422" i="11"/>
  <c r="F422" i="11" l="1"/>
  <c r="A422" i="11" s="1"/>
  <c r="E423" i="11"/>
  <c r="F423" i="11" l="1"/>
  <c r="A423" i="11" s="1"/>
  <c r="E424" i="11"/>
  <c r="F424" i="11" l="1"/>
  <c r="A424" i="11" s="1"/>
  <c r="E425" i="11"/>
  <c r="F425" i="11" l="1"/>
  <c r="A425" i="11" s="1"/>
  <c r="E426" i="11"/>
  <c r="F426" i="11" l="1"/>
  <c r="A426" i="11" s="1"/>
  <c r="E427" i="11"/>
  <c r="F427" i="11" l="1"/>
  <c r="A427" i="11" s="1"/>
  <c r="E428" i="11"/>
  <c r="F428" i="11" l="1"/>
  <c r="A428" i="11" s="1"/>
  <c r="E429" i="11"/>
  <c r="F429" i="11" l="1"/>
  <c r="A429" i="11" s="1"/>
  <c r="E430" i="11"/>
  <c r="F430" i="11" l="1"/>
  <c r="A430" i="11" s="1"/>
  <c r="E431" i="11"/>
  <c r="F431" i="11" l="1"/>
  <c r="A431" i="11" s="1"/>
  <c r="E432" i="11"/>
  <c r="E433" i="11" l="1"/>
  <c r="F432" i="11"/>
  <c r="A432" i="11" s="1"/>
  <c r="F433" i="11" l="1"/>
  <c r="A433" i="11" s="1"/>
  <c r="E434" i="11"/>
  <c r="F434" i="11" l="1"/>
  <c r="A434" i="11" s="1"/>
  <c r="E435" i="11"/>
  <c r="F435" i="11" l="1"/>
  <c r="A435" i="11" s="1"/>
  <c r="E436" i="11"/>
  <c r="F436" i="11" l="1"/>
  <c r="A436" i="11" s="1"/>
  <c r="E437" i="11"/>
  <c r="F437" i="11" l="1"/>
  <c r="A437" i="11" s="1"/>
  <c r="E438" i="11"/>
  <c r="F438" i="11" l="1"/>
  <c r="A438" i="11" s="1"/>
  <c r="E439" i="11"/>
  <c r="F439" i="11" l="1"/>
  <c r="A439" i="11" s="1"/>
  <c r="E440" i="11"/>
  <c r="F440" i="11" l="1"/>
  <c r="A440" i="11" s="1"/>
  <c r="E441" i="11"/>
  <c r="F441" i="11" l="1"/>
  <c r="A441" i="11" s="1"/>
  <c r="E442" i="11"/>
  <c r="F442" i="11" l="1"/>
  <c r="A442" i="11" s="1"/>
  <c r="E443" i="11"/>
  <c r="F443" i="11" l="1"/>
  <c r="A443" i="11" s="1"/>
  <c r="E444" i="11"/>
  <c r="E445" i="11" l="1"/>
  <c r="F444" i="11"/>
  <c r="A444" i="11" s="1"/>
  <c r="F445" i="11" l="1"/>
  <c r="A445" i="11" s="1"/>
  <c r="E446" i="11"/>
  <c r="F446" i="11" l="1"/>
  <c r="A446" i="11" s="1"/>
  <c r="E447" i="11"/>
  <c r="F447" i="11" l="1"/>
  <c r="A447" i="11" s="1"/>
  <c r="E448" i="11"/>
  <c r="F448" i="11" l="1"/>
  <c r="A448" i="11" s="1"/>
  <c r="E449" i="11"/>
  <c r="F449" i="11" l="1"/>
  <c r="A449" i="11" s="1"/>
  <c r="E450" i="11"/>
  <c r="F450" i="11" l="1"/>
  <c r="A450" i="11" s="1"/>
  <c r="E451" i="11"/>
  <c r="F451" i="11" l="1"/>
  <c r="A451" i="11" s="1"/>
  <c r="E452" i="11"/>
  <c r="E453" i="11" l="1"/>
  <c r="F452" i="11"/>
  <c r="A452" i="11" s="1"/>
  <c r="F453" i="11" l="1"/>
  <c r="A453" i="11" s="1"/>
  <c r="E454" i="11"/>
  <c r="F454" i="11" l="1"/>
  <c r="A454" i="11" s="1"/>
  <c r="E455" i="11"/>
  <c r="F455" i="11" l="1"/>
  <c r="A455" i="11" s="1"/>
  <c r="E456" i="11"/>
  <c r="F456" i="11" l="1"/>
  <c r="A456" i="11" s="1"/>
  <c r="E457" i="11"/>
  <c r="F457" i="11" l="1"/>
  <c r="A457" i="11" s="1"/>
  <c r="E458" i="11"/>
  <c r="F458" i="11" l="1"/>
  <c r="A458" i="11" s="1"/>
  <c r="E459" i="11"/>
  <c r="F459" i="11" l="1"/>
  <c r="A459" i="11" s="1"/>
  <c r="E460" i="11"/>
  <c r="E461" i="11" l="1"/>
  <c r="F460" i="11"/>
  <c r="A460" i="11" s="1"/>
  <c r="F461" i="11" l="1"/>
  <c r="A461" i="11" s="1"/>
  <c r="E462" i="11"/>
  <c r="F462" i="11" l="1"/>
  <c r="A462" i="11" s="1"/>
  <c r="E463" i="11"/>
  <c r="F463" i="11" l="1"/>
  <c r="A463" i="11" s="1"/>
  <c r="E464" i="11"/>
  <c r="E465" i="11" l="1"/>
  <c r="F464" i="11"/>
  <c r="A464" i="11" s="1"/>
  <c r="F465" i="11" l="1"/>
  <c r="A465" i="11" s="1"/>
  <c r="E466" i="11"/>
  <c r="F466" i="11" l="1"/>
  <c r="A466" i="11" s="1"/>
  <c r="E467" i="11"/>
  <c r="F467" i="11" l="1"/>
  <c r="A467" i="11" s="1"/>
  <c r="E468" i="11"/>
  <c r="E469" i="11" l="1"/>
  <c r="F468" i="11"/>
  <c r="A468" i="11" s="1"/>
  <c r="F469" i="11" l="1"/>
  <c r="A469" i="11" s="1"/>
  <c r="E470" i="11"/>
  <c r="F470" i="11" l="1"/>
  <c r="A470" i="11" s="1"/>
  <c r="E471" i="11"/>
  <c r="F471" i="11" l="1"/>
  <c r="A471" i="11" s="1"/>
  <c r="E472" i="11"/>
  <c r="E473" i="11" l="1"/>
  <c r="F472" i="11"/>
  <c r="A472" i="11" s="1"/>
  <c r="F473" i="11" l="1"/>
  <c r="A473" i="11" s="1"/>
  <c r="E474" i="11"/>
  <c r="F474" i="11" l="1"/>
  <c r="A474" i="11" s="1"/>
  <c r="E475" i="11"/>
  <c r="F475" i="11" l="1"/>
  <c r="A475" i="11" s="1"/>
  <c r="E476" i="11"/>
  <c r="E477" i="11" l="1"/>
  <c r="F476" i="11"/>
  <c r="A476" i="11" s="1"/>
  <c r="F477" i="11" l="1"/>
  <c r="A477" i="11" s="1"/>
  <c r="E478" i="11"/>
  <c r="F478" i="11" l="1"/>
  <c r="A478" i="11" s="1"/>
  <c r="E479" i="11"/>
  <c r="F479" i="11" l="1"/>
  <c r="A479" i="11" s="1"/>
  <c r="E480" i="11"/>
  <c r="E481" i="11" l="1"/>
  <c r="F480" i="11"/>
  <c r="A480" i="11" s="1"/>
  <c r="F481" i="11" l="1"/>
  <c r="A481" i="11" s="1"/>
  <c r="E482" i="11"/>
  <c r="F482" i="11" l="1"/>
  <c r="A482" i="11" s="1"/>
  <c r="E483" i="11"/>
  <c r="F483" i="11" l="1"/>
  <c r="A483" i="11" s="1"/>
  <c r="E484" i="11"/>
  <c r="E485" i="11" l="1"/>
  <c r="F484" i="11"/>
  <c r="A484" i="11" s="1"/>
  <c r="F485" i="11" l="1"/>
  <c r="A485" i="11" s="1"/>
  <c r="E486" i="11"/>
  <c r="F486" i="11" l="1"/>
  <c r="A486" i="11" s="1"/>
  <c r="E487" i="11"/>
  <c r="F487" i="11" l="1"/>
  <c r="A487" i="11" s="1"/>
  <c r="E488" i="11"/>
  <c r="E489" i="11" l="1"/>
  <c r="F488" i="11"/>
  <c r="A488" i="11" s="1"/>
  <c r="F489" i="11" l="1"/>
  <c r="A489" i="11" s="1"/>
  <c r="E490" i="11"/>
  <c r="F490" i="11" l="1"/>
  <c r="A490" i="11" s="1"/>
  <c r="E491" i="11"/>
  <c r="F491" i="11" l="1"/>
  <c r="A491" i="11" s="1"/>
  <c r="E492" i="11"/>
  <c r="E493" i="11" l="1"/>
  <c r="F492" i="11"/>
  <c r="A492" i="11" s="1"/>
  <c r="F493" i="11" l="1"/>
  <c r="A493" i="11" s="1"/>
  <c r="E494" i="11"/>
  <c r="F494" i="11" l="1"/>
  <c r="A494" i="11" s="1"/>
  <c r="E495" i="11"/>
  <c r="F495" i="11" l="1"/>
  <c r="A495" i="11" s="1"/>
  <c r="E496" i="11"/>
  <c r="E497" i="11" l="1"/>
  <c r="F496" i="11"/>
  <c r="A496" i="11" s="1"/>
  <c r="F497" i="11" l="1"/>
  <c r="A497" i="11" s="1"/>
  <c r="E498" i="11"/>
  <c r="F498" i="11" l="1"/>
  <c r="A498" i="11" s="1"/>
  <c r="E499" i="11"/>
  <c r="F499" i="11" l="1"/>
  <c r="A499" i="11" s="1"/>
  <c r="E500" i="11"/>
  <c r="F500" i="11" l="1"/>
  <c r="A500" i="11" s="1"/>
  <c r="E501" i="11"/>
  <c r="F501" i="11" l="1"/>
  <c r="A501" i="11" s="1"/>
  <c r="E502" i="11"/>
  <c r="F502" i="11" l="1"/>
  <c r="A502" i="11" s="1"/>
  <c r="E503" i="11"/>
  <c r="F503" i="11" l="1"/>
  <c r="A503" i="11" s="1"/>
  <c r="E504" i="11"/>
  <c r="E505" i="11" l="1"/>
  <c r="F504" i="11"/>
  <c r="A504" i="11" s="1"/>
  <c r="F505" i="11" l="1"/>
  <c r="A505" i="11" s="1"/>
  <c r="E506" i="11"/>
  <c r="F506" i="11" l="1"/>
  <c r="A506" i="11" s="1"/>
  <c r="E507" i="11"/>
  <c r="F507" i="11" l="1"/>
  <c r="A507" i="11" s="1"/>
  <c r="E508" i="11"/>
  <c r="F508" i="11" l="1"/>
  <c r="A508" i="11" s="1"/>
  <c r="E509" i="11"/>
  <c r="F509" i="11" l="1"/>
  <c r="A509" i="11" s="1"/>
  <c r="E510" i="11"/>
  <c r="F510" i="11" l="1"/>
  <c r="A510" i="11" s="1"/>
  <c r="E511" i="11"/>
  <c r="F511" i="11" l="1"/>
  <c r="A511" i="11" s="1"/>
  <c r="E512" i="11"/>
  <c r="F512" i="11" l="1"/>
  <c r="A512" i="11" s="1"/>
  <c r="E513" i="11"/>
  <c r="F513" i="11" l="1"/>
  <c r="A513" i="11" s="1"/>
  <c r="E514" i="11"/>
  <c r="F514" i="11" l="1"/>
  <c r="A514" i="11" s="1"/>
  <c r="E515" i="11"/>
  <c r="F515" i="11" l="1"/>
  <c r="A515" i="11" s="1"/>
  <c r="E516" i="11"/>
  <c r="F516" i="11" l="1"/>
  <c r="A516" i="11" s="1"/>
  <c r="E517" i="11"/>
  <c r="F517" i="11" l="1"/>
  <c r="A517" i="11" s="1"/>
  <c r="E518" i="11"/>
  <c r="F518" i="11" l="1"/>
  <c r="A518" i="11" s="1"/>
  <c r="E519" i="11"/>
  <c r="F519" i="11" l="1"/>
  <c r="A519" i="11" s="1"/>
  <c r="E520" i="11"/>
  <c r="F520" i="11" l="1"/>
  <c r="A520" i="11" s="1"/>
  <c r="E521" i="11"/>
  <c r="F521" i="11" l="1"/>
  <c r="A521" i="11" s="1"/>
  <c r="E522" i="11"/>
  <c r="F522" i="11" l="1"/>
  <c r="A522" i="11" s="1"/>
  <c r="E523" i="11"/>
  <c r="F523" i="11" l="1"/>
  <c r="A523" i="11" s="1"/>
  <c r="E524" i="11"/>
  <c r="F524" i="11" l="1"/>
  <c r="A524" i="11" s="1"/>
  <c r="E525" i="11"/>
  <c r="F525" i="11" l="1"/>
  <c r="A525" i="11" s="1"/>
  <c r="E526" i="11"/>
  <c r="F526" i="11" l="1"/>
  <c r="A526" i="11" s="1"/>
  <c r="E527" i="11"/>
  <c r="F527" i="11" l="1"/>
  <c r="A527" i="11" s="1"/>
  <c r="E528" i="11"/>
  <c r="F528" i="11" l="1"/>
  <c r="A528" i="11" s="1"/>
  <c r="E529" i="11"/>
  <c r="F529" i="11" l="1"/>
  <c r="A529" i="11" s="1"/>
  <c r="E530" i="11"/>
  <c r="F530" i="11" l="1"/>
  <c r="A530" i="11" s="1"/>
  <c r="E531" i="11"/>
  <c r="F531" i="11" l="1"/>
  <c r="A531" i="11" s="1"/>
  <c r="E532" i="11"/>
  <c r="F532" i="11" l="1"/>
  <c r="A532" i="11" s="1"/>
  <c r="E533" i="11"/>
  <c r="F533" i="11" l="1"/>
  <c r="A533" i="11" s="1"/>
  <c r="E534" i="11"/>
  <c r="F534" i="11" l="1"/>
  <c r="A534" i="11" s="1"/>
  <c r="E535" i="11"/>
  <c r="F535" i="11" l="1"/>
  <c r="A535" i="11" s="1"/>
  <c r="E536" i="11"/>
  <c r="E537" i="11" l="1"/>
  <c r="F536" i="11"/>
  <c r="A536" i="11" s="1"/>
  <c r="F537" i="11" l="1"/>
  <c r="A537" i="11" s="1"/>
  <c r="E538" i="11"/>
  <c r="F538" i="11" l="1"/>
  <c r="A538" i="11" s="1"/>
  <c r="E539" i="11"/>
  <c r="F539" i="11" l="1"/>
  <c r="A539" i="11" s="1"/>
  <c r="E540" i="11"/>
  <c r="E541" i="11" l="1"/>
  <c r="F540" i="11"/>
  <c r="A540" i="11" s="1"/>
  <c r="F541" i="11" l="1"/>
  <c r="A541" i="11" s="1"/>
  <c r="E542" i="11"/>
  <c r="F542" i="11" l="1"/>
  <c r="A542" i="11" s="1"/>
  <c r="E543" i="11"/>
  <c r="F543" i="11" l="1"/>
  <c r="A543" i="11" s="1"/>
  <c r="E544" i="11"/>
  <c r="F544" i="11" l="1"/>
  <c r="A544" i="11" s="1"/>
  <c r="E545" i="1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E553" i="11" l="1"/>
  <c r="F552" i="11"/>
  <c r="A552" i="11" s="1"/>
  <c r="F553" i="11" l="1"/>
  <c r="A553" i="11" s="1"/>
  <c r="E554" i="11"/>
  <c r="F554" i="11" l="1"/>
  <c r="A554" i="11" s="1"/>
  <c r="E555" i="11"/>
  <c r="F555" i="11" l="1"/>
  <c r="A555" i="11" s="1"/>
  <c r="E556" i="11"/>
  <c r="E557" i="11" l="1"/>
  <c r="F556" i="11"/>
  <c r="A556" i="11" s="1"/>
  <c r="F557" i="11" l="1"/>
  <c r="A557" i="11" s="1"/>
  <c r="E558" i="11"/>
  <c r="F558" i="11" l="1"/>
  <c r="A558" i="11" s="1"/>
  <c r="E559" i="11"/>
  <c r="F559" i="11" l="1"/>
  <c r="A559" i="11" s="1"/>
  <c r="E560" i="11"/>
  <c r="E561" i="11" l="1"/>
  <c r="F560" i="11"/>
  <c r="A560" i="11" s="1"/>
  <c r="F561" i="11" l="1"/>
  <c r="A561" i="11" s="1"/>
  <c r="E562" i="11"/>
  <c r="F562" i="11" l="1"/>
  <c r="A562" i="11" s="1"/>
  <c r="E563" i="11"/>
  <c r="F563" i="11" l="1"/>
  <c r="A563" i="11" s="1"/>
  <c r="E564" i="11"/>
  <c r="E565" i="11" l="1"/>
  <c r="F564" i="11"/>
  <c r="A564" i="11" s="1"/>
  <c r="F565" i="11" l="1"/>
  <c r="A565" i="11" s="1"/>
  <c r="E566" i="11"/>
  <c r="F566" i="11" l="1"/>
  <c r="A566" i="11" s="1"/>
  <c r="E567" i="11"/>
  <c r="F567" i="11" l="1"/>
  <c r="A567" i="11" s="1"/>
  <c r="E568" i="11"/>
  <c r="E569" i="11" l="1"/>
  <c r="F568" i="11"/>
  <c r="A568" i="11" s="1"/>
  <c r="F569" i="11" l="1"/>
  <c r="A569" i="11" s="1"/>
  <c r="E570" i="11"/>
  <c r="F570" i="11" l="1"/>
  <c r="A570" i="11" s="1"/>
  <c r="E571" i="11"/>
  <c r="F571" i="11" l="1"/>
  <c r="A571" i="11" s="1"/>
  <c r="E572" i="11"/>
  <c r="E573" i="11" l="1"/>
  <c r="F572" i="11"/>
  <c r="A572" i="11" s="1"/>
  <c r="F573" i="11" l="1"/>
  <c r="A573" i="11" s="1"/>
  <c r="E574" i="11"/>
  <c r="F574" i="11" l="1"/>
  <c r="A574" i="11" s="1"/>
  <c r="E575" i="11"/>
  <c r="F575" i="11" l="1"/>
  <c r="A575" i="11" s="1"/>
  <c r="E576" i="11"/>
  <c r="E577" i="11" l="1"/>
  <c r="F576" i="11"/>
  <c r="A576" i="11" s="1"/>
  <c r="F577" i="11" l="1"/>
  <c r="A577" i="11" s="1"/>
  <c r="E578" i="11"/>
  <c r="F578" i="11" l="1"/>
  <c r="A578" i="11" s="1"/>
  <c r="E579" i="11"/>
  <c r="F579" i="11" l="1"/>
  <c r="A579" i="11" s="1"/>
  <c r="E580" i="11"/>
  <c r="F580" i="11" l="1"/>
  <c r="A580" i="11" s="1"/>
  <c r="E581" i="11"/>
  <c r="F581" i="11" l="1"/>
  <c r="A581" i="11" s="1"/>
  <c r="E582" i="11"/>
  <c r="F582" i="11" l="1"/>
  <c r="A582" i="11" s="1"/>
  <c r="E583" i="11"/>
  <c r="F583" i="11" l="1"/>
  <c r="A583" i="11" s="1"/>
  <c r="E584" i="11"/>
  <c r="F584" i="11" l="1"/>
  <c r="A584" i="11" s="1"/>
  <c r="E585" i="11"/>
  <c r="F585" i="11" l="1"/>
  <c r="A585" i="11" s="1"/>
  <c r="E586" i="11"/>
  <c r="F586" i="11" l="1"/>
  <c r="A586" i="11" s="1"/>
  <c r="E587" i="11"/>
  <c r="F587" i="11" l="1"/>
  <c r="A587" i="11" s="1"/>
  <c r="E588" i="11"/>
  <c r="F588" i="11" l="1"/>
  <c r="A588" i="11" s="1"/>
  <c r="E589" i="11"/>
  <c r="F589" i="11" l="1"/>
  <c r="A589" i="11" s="1"/>
  <c r="E590" i="11"/>
  <c r="E591" i="11" l="1"/>
  <c r="F590" i="11"/>
  <c r="A590" i="11" s="1"/>
  <c r="E592" i="11" l="1"/>
  <c r="F591" i="11"/>
  <c r="A591" i="11" s="1"/>
  <c r="E593" i="11" l="1"/>
  <c r="F592" i="11"/>
  <c r="A592" i="11" s="1"/>
  <c r="E594" i="11" l="1"/>
  <c r="F593" i="11"/>
  <c r="A593" i="11" s="1"/>
  <c r="E595" i="11" l="1"/>
  <c r="F594" i="11"/>
  <c r="A594" i="11" s="1"/>
  <c r="F595" i="11" l="1"/>
  <c r="A595" i="11" s="1"/>
  <c r="E596" i="11"/>
  <c r="E597" i="11" l="1"/>
  <c r="F596" i="11"/>
  <c r="A596" i="11" s="1"/>
  <c r="E598" i="11" l="1"/>
  <c r="F597" i="11"/>
  <c r="A597" i="11" s="1"/>
  <c r="E599" i="11" l="1"/>
  <c r="F598" i="11"/>
  <c r="A598" i="11" s="1"/>
  <c r="F599" i="11" l="1"/>
  <c r="A599" i="11" s="1"/>
  <c r="E600" i="11"/>
  <c r="E601" i="11" l="1"/>
  <c r="F600" i="11"/>
  <c r="A600" i="11" s="1"/>
  <c r="F601" i="11" l="1"/>
  <c r="A601" i="11" s="1"/>
  <c r="E602" i="11"/>
  <c r="E603" i="11" l="1"/>
  <c r="F602" i="11"/>
  <c r="A602" i="11" s="1"/>
  <c r="F603" i="11" l="1"/>
  <c r="A603" i="11" s="1"/>
  <c r="E604" i="11"/>
  <c r="E605" i="11" l="1"/>
  <c r="F604" i="11"/>
  <c r="A604" i="11" s="1"/>
  <c r="E606" i="11" l="1"/>
  <c r="F605" i="11"/>
  <c r="A605" i="11" s="1"/>
  <c r="E607" i="11" l="1"/>
  <c r="F606" i="11"/>
  <c r="A606" i="11" s="1"/>
  <c r="E608" i="11" l="1"/>
  <c r="F607" i="11"/>
  <c r="A607" i="11" s="1"/>
  <c r="E609" i="11" l="1"/>
  <c r="F608" i="11"/>
  <c r="A608" i="11" s="1"/>
  <c r="F609" i="11" l="1"/>
  <c r="A609" i="11" s="1"/>
  <c r="E610" i="11"/>
  <c r="E611" i="11" l="1"/>
  <c r="F610" i="11"/>
  <c r="A610" i="11" s="1"/>
  <c r="F611" i="11" l="1"/>
  <c r="A611" i="11" s="1"/>
  <c r="E612" i="11"/>
  <c r="E613" i="11" l="1"/>
  <c r="F612" i="11"/>
  <c r="A612" i="11" s="1"/>
  <c r="E614" i="11" l="1"/>
  <c r="F613" i="11"/>
  <c r="A613" i="11" s="1"/>
  <c r="E615" i="11" l="1"/>
  <c r="F614" i="11"/>
  <c r="A614" i="11" s="1"/>
  <c r="F615" i="11" l="1"/>
  <c r="A615" i="11" s="1"/>
  <c r="E616" i="11"/>
  <c r="E617" i="11" l="1"/>
  <c r="F616" i="11"/>
  <c r="A616" i="11" s="1"/>
  <c r="E618" i="11" l="1"/>
  <c r="F617" i="11"/>
  <c r="A617" i="11" s="1"/>
  <c r="E619" i="11" l="1"/>
  <c r="F618" i="11"/>
  <c r="A618" i="11" s="1"/>
  <c r="E620" i="11" l="1"/>
  <c r="F619" i="11"/>
  <c r="A619" i="11" s="1"/>
  <c r="E621" i="11" l="1"/>
  <c r="F620" i="11"/>
  <c r="A620" i="11" s="1"/>
  <c r="F621" i="11" l="1"/>
  <c r="A621" i="11" s="1"/>
  <c r="E622" i="11"/>
  <c r="E623" i="11" l="1"/>
  <c r="F622" i="11"/>
  <c r="A622" i="11" s="1"/>
  <c r="F623" i="11" l="1"/>
  <c r="A623" i="11" s="1"/>
  <c r="E624" i="11"/>
  <c r="E625" i="11" l="1"/>
  <c r="F624" i="11"/>
  <c r="A624" i="11" s="1"/>
  <c r="E626" i="11" l="1"/>
  <c r="F625" i="11"/>
  <c r="A625" i="11" s="1"/>
  <c r="E627" i="11" l="1"/>
  <c r="F626" i="11"/>
  <c r="A626" i="11" s="1"/>
  <c r="F627" i="11" l="1"/>
  <c r="A627" i="11" s="1"/>
  <c r="E628" i="11"/>
  <c r="E629" i="11" l="1"/>
  <c r="F628" i="11"/>
  <c r="A628" i="11" s="1"/>
  <c r="E630" i="11" l="1"/>
  <c r="F629" i="11"/>
  <c r="A629" i="11" s="1"/>
  <c r="E631" i="11" l="1"/>
  <c r="F630" i="11"/>
  <c r="A630" i="11" s="1"/>
  <c r="E632" i="11" l="1"/>
  <c r="F631" i="11"/>
  <c r="A631" i="11" s="1"/>
  <c r="E633" i="11" l="1"/>
  <c r="F632" i="11"/>
  <c r="A632" i="11" s="1"/>
  <c r="F633" i="11" l="1"/>
  <c r="A633" i="11" s="1"/>
  <c r="E634" i="11"/>
  <c r="E635" i="11" l="1"/>
  <c r="F634" i="11"/>
  <c r="A634" i="11" s="1"/>
  <c r="F635" i="11" l="1"/>
  <c r="A635" i="11" s="1"/>
  <c r="E636" i="1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F643" i="11" l="1"/>
  <c r="A643" i="11" s="1"/>
  <c r="E644" i="11"/>
  <c r="E645" i="11" l="1"/>
  <c r="F644" i="11"/>
  <c r="A644" i="11" s="1"/>
  <c r="F645" i="11" l="1"/>
  <c r="A645" i="11" s="1"/>
  <c r="E646" i="11"/>
  <c r="F646" i="11" l="1"/>
  <c r="A646" i="11" s="1"/>
  <c r="E647" i="11"/>
  <c r="E648" i="11" l="1"/>
  <c r="F647" i="11"/>
  <c r="A647" i="11" s="1"/>
  <c r="E649" i="11" l="1"/>
  <c r="F648" i="11"/>
  <c r="A648" i="11" s="1"/>
  <c r="E650" i="11" l="1"/>
  <c r="F649" i="11"/>
  <c r="A649" i="11" s="1"/>
  <c r="F650" i="11" l="1"/>
  <c r="A650" i="11" s="1"/>
  <c r="E651" i="11"/>
  <c r="F651" i="11" l="1"/>
  <c r="A651" i="11" s="1"/>
  <c r="E652" i="11"/>
  <c r="F652" i="11" l="1"/>
  <c r="A652" i="11" s="1"/>
  <c r="E653" i="11"/>
  <c r="E654" i="11" l="1"/>
  <c r="F653" i="11"/>
  <c r="A653" i="11" s="1"/>
  <c r="E655" i="11" l="1"/>
  <c r="F654" i="11"/>
  <c r="A654" i="11" s="1"/>
  <c r="F655" i="11" l="1"/>
  <c r="A655" i="11" s="1"/>
  <c r="E656" i="11"/>
  <c r="F656" i="11" l="1"/>
  <c r="A656" i="11" s="1"/>
  <c r="E657" i="11"/>
  <c r="F657" i="11" l="1"/>
  <c r="A657" i="11" s="1"/>
  <c r="E658" i="11"/>
  <c r="E659" i="11" l="1"/>
  <c r="F658" i="11"/>
  <c r="A658" i="11" s="1"/>
  <c r="E660" i="11" l="1"/>
  <c r="F659" i="11"/>
  <c r="A659" i="11" s="1"/>
  <c r="F660" i="11" l="1"/>
  <c r="A660" i="11" s="1"/>
  <c r="E661" i="11"/>
  <c r="E662" i="11" l="1"/>
  <c r="F661" i="11"/>
  <c r="A661" i="11" s="1"/>
  <c r="F662" i="11" l="1"/>
  <c r="A662" i="11" s="1"/>
  <c r="E663" i="11"/>
  <c r="F663" i="11" l="1"/>
  <c r="A663" i="11" s="1"/>
  <c r="E664" i="11"/>
  <c r="E665" i="11" l="1"/>
  <c r="F664" i="11"/>
  <c r="A664" i="11" s="1"/>
  <c r="E666" i="11" l="1"/>
  <c r="F665" i="11"/>
  <c r="A665" i="11" s="1"/>
  <c r="E667" i="11" l="1"/>
  <c r="F666" i="11"/>
  <c r="A666" i="11" s="1"/>
  <c r="F667" i="11" l="1"/>
  <c r="A667" i="11" s="1"/>
  <c r="E668" i="11"/>
  <c r="F668" i="11" l="1"/>
  <c r="A668" i="11" s="1"/>
  <c r="E669" i="11"/>
  <c r="E670" i="11" l="1"/>
  <c r="F669" i="11"/>
  <c r="A669" i="11" s="1"/>
  <c r="F670" i="11" l="1"/>
  <c r="A670" i="11" s="1"/>
  <c r="E671" i="11"/>
  <c r="E672" i="11" l="1"/>
  <c r="F671" i="11"/>
  <c r="A671" i="11" s="1"/>
  <c r="F672" i="11" l="1"/>
  <c r="A672" i="11" s="1"/>
  <c r="E673" i="11"/>
  <c r="E674" i="11" l="1"/>
  <c r="F673" i="11"/>
  <c r="A673" i="11" s="1"/>
  <c r="E675" i="11" l="1"/>
  <c r="F674" i="11"/>
  <c r="A674" i="11" s="1"/>
  <c r="E676" i="11" l="1"/>
  <c r="F675" i="11"/>
  <c r="A675" i="11" s="1"/>
  <c r="F676" i="11" l="1"/>
  <c r="A676" i="11" s="1"/>
  <c r="E677" i="11"/>
  <c r="E678" i="11" l="1"/>
  <c r="F677" i="11"/>
  <c r="A677" i="11" s="1"/>
  <c r="F678" i="11" l="1"/>
  <c r="A678" i="11" s="1"/>
  <c r="E679" i="11"/>
  <c r="F679" i="11" l="1"/>
  <c r="A679" i="11" s="1"/>
  <c r="E680" i="11"/>
  <c r="F680" i="11" l="1"/>
  <c r="A680" i="11" s="1"/>
  <c r="E681" i="11"/>
  <c r="E682" i="11" l="1"/>
  <c r="F681" i="11"/>
  <c r="A681" i="11" s="1"/>
  <c r="F682" i="11" l="1"/>
  <c r="A682" i="11" s="1"/>
  <c r="E683" i="11"/>
  <c r="F683" i="11" l="1"/>
  <c r="A683" i="11" s="1"/>
  <c r="E684" i="11"/>
  <c r="E685" i="11" l="1"/>
  <c r="F684" i="11"/>
  <c r="A684" i="11" s="1"/>
  <c r="E686" i="11" l="1"/>
  <c r="F685" i="11"/>
  <c r="A685" i="11" s="1"/>
  <c r="E687" i="11" l="1"/>
  <c r="F686" i="11"/>
  <c r="A686" i="11" s="1"/>
  <c r="E688" i="11" l="1"/>
  <c r="F687" i="11"/>
  <c r="A687" i="11" s="1"/>
  <c r="F688" i="11" l="1"/>
  <c r="A688" i="11" s="1"/>
  <c r="E689" i="11"/>
  <c r="E690" i="11" l="1"/>
  <c r="F689" i="11"/>
  <c r="A689" i="11" s="1"/>
  <c r="F690" i="11" l="1"/>
  <c r="A690" i="11" s="1"/>
  <c r="E691" i="11"/>
  <c r="F691" i="11" l="1"/>
  <c r="A691" i="11" s="1"/>
  <c r="E692" i="11"/>
  <c r="F692" i="11" l="1"/>
  <c r="A692" i="11" s="1"/>
  <c r="E693" i="11"/>
  <c r="F693" i="11" l="1"/>
  <c r="A693" i="11" s="1"/>
  <c r="E694" i="11"/>
  <c r="E695" i="11" l="1"/>
  <c r="F695" i="11" s="1"/>
  <c r="A695" i="11" s="1"/>
  <c r="F694" i="11"/>
  <c r="A694" i="11" s="1"/>
</calcChain>
</file>

<file path=xl/sharedStrings.xml><?xml version="1.0" encoding="utf-8"?>
<sst xmlns="http://schemas.openxmlformats.org/spreadsheetml/2006/main" count="4344" uniqueCount="2224">
  <si>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</si>
  <si>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</si>
  <si>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</si>
  <si>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</si>
  <si>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</si>
  <si>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</si>
  <si>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</si>
  <si>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</si>
  <si>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</si>
  <si>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</si>
  <si>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</si>
  <si>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</si>
  <si>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</si>
  <si>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</si>
  <si>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</si>
  <si>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</si>
  <si>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</si>
  <si>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</si>
  <si>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</si>
  <si>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</si>
  <si>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</si>
  <si>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</si>
  <si>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</si>
  <si>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</si>
  <si>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</si>
  <si>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</si>
  <si>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</si>
  <si>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</si>
  <si>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</si>
  <si>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</si>
  <si>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</si>
  <si>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</si>
  <si>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</si>
  <si>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</si>
  <si>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</si>
  <si>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</si>
  <si>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</si>
  <si>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</si>
  <si>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</si>
  <si>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</si>
  <si>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</si>
  <si>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</si>
  <si>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</si>
  <si>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</si>
  <si>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</si>
  <si>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</si>
  <si>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</si>
  <si>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</si>
  <si>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</si>
  <si>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</si>
  <si>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</si>
  <si>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</si>
  <si>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</si>
  <si>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</si>
  <si>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</si>
  <si>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</si>
  <si>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</si>
  <si>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</si>
  <si>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</si>
  <si>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</si>
  <si>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</si>
  <si>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</si>
  <si>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</si>
  <si>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</si>
  <si>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</si>
  <si>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</si>
  <si>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</si>
  <si>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</si>
  <si>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</si>
  <si>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</si>
  <si>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</si>
  <si>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</si>
  <si>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</si>
  <si>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</si>
  <si>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</si>
  <si>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</si>
  <si>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</si>
  <si>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</si>
  <si>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</si>
  <si>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</si>
  <si>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</si>
  <si>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</si>
  <si>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</si>
  <si>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</si>
  <si>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</si>
  <si>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</si>
  <si>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</si>
  <si>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</si>
  <si>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</si>
  <si>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</si>
  <si>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</si>
  <si>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</si>
  <si>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</si>
  <si>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</si>
  <si>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</si>
  <si>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</si>
  <si>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</si>
  <si>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</si>
  <si>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</si>
  <si>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</si>
  <si>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</si>
  <si>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</si>
  <si>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</si>
  <si>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</si>
  <si>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</si>
  <si>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</si>
  <si>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</si>
  <si>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</si>
  <si>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</si>
  <si>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</si>
  <si>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</si>
  <si>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</si>
  <si>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</si>
  <si>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</si>
  <si>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</si>
  <si>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</si>
  <si>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</si>
  <si>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</si>
  <si>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</si>
  <si>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</si>
  <si>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</si>
  <si>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</si>
  <si>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</si>
  <si>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</si>
  <si>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</si>
  <si>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</si>
  <si>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</si>
  <si>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</si>
  <si>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</si>
  <si>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</si>
  <si>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</si>
  <si>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</si>
  <si>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</si>
  <si>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</si>
  <si>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</si>
  <si>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</si>
  <si>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</si>
  <si>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</si>
  <si>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</si>
  <si>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</si>
  <si>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</si>
  <si>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</si>
  <si>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</si>
  <si>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</si>
  <si>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</si>
  <si>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</si>
  <si>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</si>
  <si>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</si>
  <si>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</si>
  <si>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</si>
  <si>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</si>
  <si>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</si>
  <si>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</si>
  <si>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</si>
  <si>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</si>
  <si>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</si>
  <si>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</si>
  <si>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</si>
  <si>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</si>
  <si>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</si>
  <si>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</si>
  <si>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</si>
  <si>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</si>
  <si>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</si>
  <si>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</si>
  <si>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</si>
  <si>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</si>
  <si>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</si>
  <si>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</si>
  <si>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</si>
  <si>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</si>
  <si>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</si>
  <si>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</si>
  <si>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</si>
  <si>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</si>
  <si>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</si>
  <si>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</si>
  <si>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</si>
  <si>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</si>
  <si>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</si>
  <si>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</si>
  <si>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</si>
  <si>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</si>
  <si>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</si>
  <si>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</si>
  <si>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</si>
  <si>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</si>
  <si>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</si>
  <si>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</si>
  <si>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</si>
  <si>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</si>
  <si>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</si>
  <si>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</si>
  <si>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</si>
  <si>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</si>
  <si>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</si>
  <si>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</si>
  <si>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</si>
  <si>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</si>
  <si>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</si>
  <si>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</si>
  <si>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</si>
  <si>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</si>
  <si>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</si>
  <si>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</si>
  <si>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</si>
  <si>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</si>
  <si>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</si>
  <si>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</si>
  <si>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</si>
  <si>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</si>
  <si>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</si>
  <si>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</si>
  <si>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</si>
  <si>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</si>
  <si>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</si>
  <si>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</si>
  <si>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</si>
  <si>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</si>
  <si>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</si>
  <si>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</si>
  <si>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</si>
  <si>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</si>
  <si>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</si>
  <si>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</si>
  <si>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</si>
  <si>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</si>
  <si>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</si>
  <si>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</si>
  <si>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</si>
  <si>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</si>
  <si>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</si>
  <si>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</si>
  <si>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</si>
  <si>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</si>
  <si>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</si>
  <si>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</si>
  <si>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</si>
  <si>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</si>
  <si>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</si>
  <si>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</si>
  <si>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</si>
  <si>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</si>
  <si>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</si>
  <si>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</si>
  <si>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</si>
  <si>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</si>
  <si>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</si>
  <si>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</si>
  <si>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</si>
  <si>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</si>
  <si>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</si>
  <si>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</si>
  <si>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</si>
  <si>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</si>
  <si>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</si>
  <si>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</si>
  <si>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</si>
  <si>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</si>
  <si>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</si>
  <si>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</si>
  <si>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</si>
  <si>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</si>
  <si>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</si>
  <si>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</si>
  <si>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</si>
  <si>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</si>
  <si>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</si>
  <si>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</si>
  <si>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</si>
  <si>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</si>
  <si>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</si>
  <si>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</si>
  <si>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</si>
  <si>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</si>
  <si>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</si>
  <si>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</si>
  <si>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</si>
  <si>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</si>
  <si>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</si>
  <si>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</si>
  <si>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</si>
  <si>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</si>
  <si>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</si>
  <si>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</si>
  <si>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</si>
  <si>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</si>
  <si>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</si>
  <si>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</si>
  <si>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</si>
  <si>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</si>
  <si>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</si>
  <si>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</si>
  <si>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</si>
  <si>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</si>
  <si>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</si>
  <si>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</si>
  <si>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</si>
  <si>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</si>
  <si>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</si>
  <si>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</si>
  <si>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</si>
  <si>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</si>
  <si>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</si>
  <si>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</si>
  <si>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</si>
  <si>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</si>
  <si>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</si>
  <si>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</si>
  <si>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</si>
  <si>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</si>
  <si>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</si>
  <si>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</si>
  <si>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</si>
  <si>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</si>
  <si>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</si>
  <si>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</si>
  <si>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</si>
  <si>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</si>
  <si>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</si>
  <si>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</si>
  <si>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</si>
  <si>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</si>
  <si>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</si>
  <si>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</si>
  <si>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</si>
  <si>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</si>
  <si>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</si>
  <si>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</si>
  <si>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</si>
  <si>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</si>
  <si>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</si>
  <si>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</si>
  <si>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</si>
  <si>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</si>
  <si>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</si>
  <si>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</si>
  <si>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</si>
  <si>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</si>
  <si>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</si>
  <si>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</si>
  <si>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</si>
  <si>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</si>
  <si>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</si>
  <si>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</si>
  <si>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</si>
  <si>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</si>
  <si>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</si>
  <si>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</si>
  <si>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</si>
  <si>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</si>
  <si>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</si>
  <si>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</si>
  <si>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</si>
  <si>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</si>
  <si>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</si>
  <si>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</si>
  <si>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</si>
  <si>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</si>
  <si>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</si>
  <si>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</si>
  <si>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</si>
  <si>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</si>
  <si>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</si>
  <si>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</si>
  <si>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</si>
  <si>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</si>
  <si>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</si>
  <si>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</si>
  <si>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</si>
  <si>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</si>
  <si>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</si>
  <si>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</si>
  <si>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</si>
  <si>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</si>
  <si>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</si>
  <si>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</si>
  <si>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</si>
  <si>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</si>
  <si>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</si>
  <si>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</si>
  <si>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</si>
  <si>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</si>
  <si>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</si>
  <si>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</si>
  <si>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</si>
  <si>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</si>
  <si>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</si>
  <si>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</si>
  <si>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</si>
  <si>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</si>
  <si>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</si>
  <si>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</si>
  <si>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</si>
  <si>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</si>
  <si>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</si>
  <si>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</si>
  <si>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</si>
  <si>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</si>
  <si>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</si>
  <si>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</si>
  <si>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</si>
  <si>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</si>
  <si>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</si>
  <si>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</si>
  <si>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</si>
  <si>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</si>
  <si>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</si>
  <si>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</si>
  <si>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</si>
  <si>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</si>
  <si>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</si>
  <si>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</si>
  <si>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</si>
  <si>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</si>
  <si>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</si>
  <si>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</si>
  <si>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</si>
  <si>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</si>
  <si>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</si>
  <si>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</si>
  <si>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</si>
  <si>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</si>
  <si>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</si>
  <si>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</si>
  <si>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</si>
  <si>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</si>
  <si>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</si>
  <si>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</si>
  <si>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</si>
  <si>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</si>
  <si>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</si>
  <si>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</si>
  <si>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</si>
  <si>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</si>
  <si>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</si>
  <si>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</si>
  <si>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</si>
  <si>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</si>
  <si>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</si>
  <si>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</si>
  <si>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</si>
  <si>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</si>
  <si>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</si>
  <si>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</si>
  <si>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</si>
  <si>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</si>
  <si>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</si>
  <si>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</si>
  <si>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</si>
  <si>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</si>
  <si>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</si>
  <si>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</si>
  <si>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</si>
  <si>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</si>
  <si>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</si>
  <si>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</si>
  <si>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</si>
  <si>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</si>
  <si>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</si>
  <si>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</si>
  <si>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</si>
  <si>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</si>
  <si>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</si>
  <si>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</si>
  <si>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</si>
  <si>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</si>
  <si>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</si>
  <si>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</si>
  <si>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</si>
  <si>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</si>
  <si>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</si>
  <si>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</si>
  <si>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</si>
  <si>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</si>
  <si>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</si>
  <si>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</si>
  <si>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</si>
  <si>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</si>
  <si>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</si>
  <si>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</si>
  <si>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</si>
  <si>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</si>
  <si>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</si>
  <si>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</si>
  <si>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</si>
  <si>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</si>
  <si>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</si>
  <si>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</si>
  <si>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</si>
  <si>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</si>
  <si>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</si>
  <si>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</si>
  <si>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</si>
  <si>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</si>
  <si>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</si>
  <si>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</si>
  <si>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</si>
  <si>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</si>
  <si>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</si>
  <si>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</si>
  <si>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</si>
  <si>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</si>
  <si>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</si>
  <si>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</si>
  <si>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</si>
  <si>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</si>
  <si>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</si>
  <si>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</si>
  <si>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</si>
  <si>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</si>
  <si>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</si>
  <si>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</si>
  <si>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</si>
  <si>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</si>
  <si>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</si>
  <si>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</si>
  <si>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</si>
  <si>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</si>
  <si>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</si>
  <si>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</si>
  <si>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</si>
  <si>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</si>
  <si>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</si>
  <si>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</si>
  <si>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</si>
  <si>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</si>
  <si>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</si>
  <si>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</si>
  <si>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</si>
  <si>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</si>
  <si>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</si>
  <si>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</si>
  <si>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</si>
  <si>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</si>
  <si>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</si>
  <si>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</si>
  <si>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</si>
  <si>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</si>
  <si>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</si>
  <si>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</si>
  <si>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</si>
  <si>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</si>
  <si>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</si>
  <si>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</si>
  <si>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</si>
  <si>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</si>
  <si>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</si>
  <si>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</si>
  <si>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</si>
  <si>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</si>
  <si>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</si>
  <si>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</si>
  <si>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</si>
  <si>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</si>
  <si>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</si>
  <si>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</si>
  <si>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</si>
  <si>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</si>
  <si>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</si>
  <si>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</si>
  <si>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</si>
  <si>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</si>
  <si>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</si>
  <si>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</si>
  <si>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</si>
  <si>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</si>
  <si>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</si>
  <si>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</si>
  <si>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</si>
  <si>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</si>
  <si>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</si>
  <si>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</si>
  <si>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</si>
  <si>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</si>
  <si>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</si>
  <si>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</si>
  <si>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</si>
  <si>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</si>
  <si>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</si>
  <si>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</si>
  <si>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</si>
  <si>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</si>
  <si>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</si>
  <si>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</si>
  <si>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</si>
  <si>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</si>
  <si>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</si>
  <si>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</si>
  <si>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</si>
  <si>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</si>
  <si>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</si>
  <si>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</si>
  <si>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</si>
  <si>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</si>
  <si>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</si>
  <si>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</si>
  <si>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</si>
  <si>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</si>
  <si>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</si>
  <si>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</si>
  <si>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</si>
  <si>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</si>
  <si>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</si>
  <si>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</si>
  <si>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</si>
  <si>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</si>
  <si>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</si>
  <si>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</si>
  <si>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</si>
  <si>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</si>
  <si>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</si>
  <si>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</si>
  <si>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</si>
  <si>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</si>
  <si>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</si>
  <si>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</si>
  <si>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</si>
  <si>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</si>
  <si>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</si>
  <si>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</si>
  <si>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</si>
  <si>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</si>
  <si>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</si>
  <si>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</si>
  <si>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</si>
  <si>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</si>
  <si>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</si>
  <si>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</si>
  <si>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</si>
  <si>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</si>
  <si>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</si>
  <si>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</si>
  <si>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</si>
  <si>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</si>
  <si>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</si>
  <si>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</si>
  <si>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</si>
  <si>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</si>
  <si>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</si>
  <si>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</si>
  <si>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</si>
  <si>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</si>
  <si>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</si>
  <si>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</si>
  <si>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</si>
  <si>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</si>
  <si>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</si>
  <si>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</si>
  <si>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</si>
  <si>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</si>
  <si>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</si>
  <si>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</si>
  <si>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</si>
  <si>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</si>
  <si>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</si>
  <si>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</si>
  <si>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</si>
  <si>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</si>
  <si>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</si>
  <si>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</si>
  <si>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</si>
  <si>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</si>
  <si>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</si>
  <si>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</si>
  <si>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</si>
  <si>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</si>
  <si>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</si>
  <si>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</si>
  <si>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</si>
  <si>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</si>
  <si>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</si>
  <si>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</si>
  <si>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</si>
  <si>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</si>
  <si>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</si>
  <si>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</si>
  <si>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</si>
  <si>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</si>
  <si>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</si>
  <si>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</si>
  <si>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</si>
  <si>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</si>
  <si>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</si>
  <si>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</si>
  <si>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</si>
  <si>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</si>
  <si>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</si>
  <si>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</si>
  <si>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</si>
  <si>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</si>
  <si>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</si>
  <si>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</si>
  <si>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</si>
  <si>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</si>
  <si>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</si>
  <si>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</si>
  <si>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</si>
  <si>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</si>
  <si>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</si>
  <si>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</si>
  <si>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</si>
  <si>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</si>
  <si>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</si>
  <si>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</si>
  <si>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</si>
  <si>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</si>
  <si>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</si>
  <si>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</si>
  <si>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</si>
  <si>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</si>
  <si>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</si>
  <si>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</si>
  <si>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</si>
  <si>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</si>
  <si>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</si>
  <si>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</si>
  <si>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</si>
  <si>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</si>
  <si>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</si>
  <si>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</si>
  <si>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</si>
  <si>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</si>
  <si>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</si>
  <si>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</si>
  <si>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</si>
  <si>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</si>
  <si>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</si>
  <si>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</si>
  <si>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</si>
  <si>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</si>
  <si>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</si>
  <si>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</si>
  <si>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</si>
  <si>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</si>
  <si>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</si>
  <si>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</si>
  <si>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</si>
  <si>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</si>
  <si>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</si>
  <si>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</si>
  <si>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</si>
  <si>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</si>
  <si>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</si>
  <si>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</si>
  <si>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</si>
  <si>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</si>
  <si>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</si>
  <si>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</si>
  <si>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</si>
  <si>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</si>
  <si>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</si>
  <si>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</si>
  <si>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</si>
  <si>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</si>
  <si>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</si>
  <si>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</si>
  <si>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</si>
  <si>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</si>
  <si>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</si>
  <si>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</si>
  <si>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</si>
  <si>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</si>
  <si>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</si>
  <si>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</si>
  <si>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</si>
  <si>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</si>
  <si>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</si>
  <si>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</si>
  <si>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</si>
  <si>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</si>
  <si>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</si>
  <si>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</si>
  <si>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</si>
  <si>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</si>
  <si>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</si>
  <si>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</si>
  <si>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</si>
  <si>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</si>
  <si>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</si>
  <si>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</si>
  <si>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</si>
  <si>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</si>
  <si>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</si>
  <si>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</si>
  <si>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</si>
  <si>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</si>
  <si>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</si>
  <si>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</si>
  <si>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</si>
  <si>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</si>
  <si>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</si>
  <si>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</si>
  <si>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</si>
  <si>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</si>
  <si>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</si>
  <si>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</si>
  <si>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</si>
  <si>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</si>
  <si>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</si>
  <si>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</si>
  <si>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</si>
  <si>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</si>
  <si>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</si>
  <si>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</si>
  <si>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</si>
  <si>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</si>
  <si>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</si>
  <si>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</si>
  <si>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</si>
  <si>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</si>
  <si>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</si>
  <si>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</si>
  <si>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</si>
  <si>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</si>
  <si>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</si>
  <si>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</si>
  <si>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</si>
  <si>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</si>
  <si>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</si>
  <si>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</si>
  <si>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</si>
  <si>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</si>
  <si>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</si>
  <si>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</si>
  <si>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</si>
  <si>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</si>
  <si>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</si>
  <si>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</si>
  <si>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</si>
  <si>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</si>
  <si>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</si>
  <si>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</si>
  <si>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</si>
  <si>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</si>
  <si>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</si>
  <si>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</si>
  <si>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</si>
  <si>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</si>
  <si>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</si>
  <si>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</si>
  <si>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</si>
  <si>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</si>
  <si>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</si>
  <si>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</si>
  <si>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</si>
  <si>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</si>
  <si>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</si>
  <si>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</si>
  <si>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</si>
  <si>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</si>
  <si>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</si>
  <si>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</si>
  <si>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</si>
  <si>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</si>
  <si>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</si>
  <si>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</si>
  <si>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</si>
  <si>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</si>
  <si>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</si>
  <si>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</si>
  <si>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</si>
  <si>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</si>
  <si>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</si>
  <si>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</si>
  <si>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</si>
  <si>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</si>
  <si>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</si>
  <si>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</si>
  <si>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</si>
  <si>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</si>
  <si>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</si>
  <si>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</si>
  <si>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</si>
  <si>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</si>
  <si>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</si>
  <si>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</si>
  <si>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</si>
  <si>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</si>
  <si>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</si>
  <si>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</si>
  <si>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</si>
  <si>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</si>
  <si>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</si>
  <si>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</si>
  <si>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</si>
  <si>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</si>
  <si>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</si>
  <si>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</si>
  <si>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</si>
  <si>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</si>
  <si>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</si>
  <si>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</si>
  <si>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</si>
  <si>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</si>
  <si>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</si>
  <si>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</si>
  <si>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</si>
  <si>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</si>
  <si>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</si>
  <si>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</si>
  <si>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</si>
  <si>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</si>
  <si>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</si>
  <si>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</si>
  <si>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</si>
  <si>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</si>
  <si>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</si>
  <si>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</si>
  <si>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</si>
  <si>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</si>
  <si>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</si>
  <si>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</si>
  <si>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</si>
  <si>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</si>
  <si>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</si>
  <si>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</si>
  <si>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</si>
  <si>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</si>
  <si>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</si>
  <si>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</si>
  <si>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</si>
  <si>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</si>
  <si>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</si>
  <si>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</si>
  <si>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</si>
  <si>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</si>
  <si>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</si>
  <si>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</si>
  <si>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</si>
  <si>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</si>
  <si>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</si>
  <si>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</si>
  <si>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</si>
  <si>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</si>
  <si>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</si>
  <si>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</si>
  <si>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</si>
  <si>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</si>
  <si>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</si>
  <si>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</si>
  <si>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</si>
  <si>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</si>
  <si>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</si>
  <si>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</si>
  <si>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</si>
  <si>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</si>
  <si>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</si>
  <si>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</si>
  <si>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</si>
  <si>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</si>
  <si>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</si>
  <si>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</si>
  <si>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</si>
  <si>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</si>
  <si>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</si>
  <si>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</si>
  <si>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</si>
  <si>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</si>
  <si>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</si>
  <si>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</si>
  <si>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</si>
  <si>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</si>
  <si>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</si>
  <si>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</si>
  <si>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</si>
  <si>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</si>
  <si>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</si>
  <si>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</si>
  <si>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</si>
  <si>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</si>
  <si>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</si>
  <si>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</si>
  <si>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</si>
  <si>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</si>
  <si>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</si>
  <si>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</si>
  <si>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</si>
  <si>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</si>
  <si>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</si>
  <si>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</si>
  <si>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</si>
  <si>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</si>
  <si>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</si>
  <si>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</si>
  <si>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</si>
  <si>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</si>
  <si>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</si>
  <si>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</si>
  <si>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</si>
  <si>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</si>
  <si>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</si>
  <si>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</si>
  <si>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</si>
  <si>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</si>
  <si>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</si>
  <si>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</si>
  <si>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</si>
  <si>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</si>
  <si>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</si>
  <si>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</si>
  <si>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</si>
  <si>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</si>
  <si>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</si>
  <si>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</si>
  <si>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</si>
  <si>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</si>
  <si>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</si>
  <si>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</si>
  <si>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</si>
  <si>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</si>
  <si>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</si>
  <si>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</si>
  <si>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</si>
  <si>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</si>
  <si>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</si>
  <si>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</si>
  <si>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</si>
  <si>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</si>
  <si>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</si>
  <si>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</si>
  <si>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</si>
  <si>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</si>
  <si>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</si>
  <si>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</si>
  <si>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</si>
  <si>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</si>
  <si>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</si>
  <si>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</si>
  <si>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</si>
  <si>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</si>
  <si>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</si>
  <si>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</si>
  <si>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</si>
  <si>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</si>
  <si>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</si>
  <si>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</si>
  <si>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</si>
  <si>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</si>
  <si>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</si>
  <si>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</si>
  <si>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</si>
  <si>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</si>
  <si>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</si>
  <si>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</si>
  <si>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</si>
  <si>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</si>
  <si>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</si>
  <si>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</si>
  <si>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</si>
  <si>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</si>
  <si>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</si>
  <si>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</si>
  <si>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</si>
  <si>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</si>
  <si>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</si>
  <si>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</si>
  <si>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</si>
  <si>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</si>
  <si>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</si>
  <si>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</si>
  <si>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</si>
  <si>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</si>
  <si>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</si>
  <si>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</si>
  <si>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</si>
  <si>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</si>
  <si>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</si>
  <si>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</si>
  <si>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</si>
  <si>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</si>
  <si>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</si>
  <si>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</si>
  <si>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</si>
  <si>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</si>
  <si>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</si>
  <si>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</si>
  <si>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</si>
  <si>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</si>
  <si>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</si>
  <si>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</si>
  <si>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</si>
  <si>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</si>
  <si>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</si>
  <si>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</si>
  <si>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</si>
  <si>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</si>
  <si>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</si>
  <si>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</si>
  <si>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</si>
  <si>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</si>
  <si>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</si>
  <si>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</si>
  <si>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</si>
  <si>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</si>
  <si>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</si>
  <si>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</si>
  <si>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</si>
  <si>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</si>
  <si>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</si>
  <si>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</si>
  <si>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</si>
  <si>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</si>
  <si>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</si>
  <si>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</si>
  <si>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</si>
  <si>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</si>
  <si>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</si>
  <si>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</si>
  <si>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</si>
  <si>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</si>
  <si>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</si>
  <si>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</si>
  <si>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</si>
  <si>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</si>
  <si>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</si>
  <si>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</si>
  <si>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</si>
  <si>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</si>
  <si>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</si>
  <si>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</si>
  <si>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</si>
  <si>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</si>
  <si>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</si>
  <si>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</si>
  <si>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</si>
  <si>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</si>
  <si>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</si>
  <si>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</si>
  <si>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</si>
  <si>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</si>
  <si>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</si>
  <si>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</si>
  <si>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</si>
  <si>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</si>
  <si>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</si>
  <si>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</si>
  <si>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</si>
  <si>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</si>
  <si>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</si>
  <si>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</si>
  <si>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</si>
  <si>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</si>
  <si>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</si>
  <si>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</si>
  <si>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</si>
  <si>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</si>
  <si>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</si>
  <si>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</si>
  <si>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</si>
  <si>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</si>
  <si>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</si>
  <si>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</si>
  <si>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</si>
  <si>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</si>
  <si>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</si>
  <si>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</si>
  <si>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</si>
  <si>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</si>
  <si>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</si>
  <si>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</si>
  <si>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</si>
  <si>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</si>
  <si>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</si>
  <si>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</si>
  <si>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</si>
  <si>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</si>
  <si>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</si>
  <si>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</si>
  <si>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</si>
  <si>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</si>
  <si>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</si>
  <si>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</si>
  <si>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</si>
  <si>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</si>
  <si>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</si>
  <si>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</si>
  <si>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</si>
  <si>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</si>
  <si>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</si>
  <si>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</si>
  <si>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</si>
  <si>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</si>
  <si>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</si>
  <si>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</si>
  <si>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</si>
  <si>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</si>
  <si>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</si>
  <si>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</si>
  <si>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</si>
  <si>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</si>
  <si>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</si>
  <si>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</si>
  <si>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</si>
  <si>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</si>
  <si>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</si>
  <si>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</si>
  <si>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</si>
  <si>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</si>
  <si>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</si>
  <si>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</si>
  <si>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</si>
  <si>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</si>
  <si>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</si>
  <si>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</si>
  <si>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</si>
  <si>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</si>
  <si>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</si>
  <si>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</si>
  <si>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</si>
  <si>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</si>
  <si>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</si>
  <si>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</si>
  <si>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</si>
  <si>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</si>
  <si>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</si>
  <si>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</si>
  <si>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</si>
  <si>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</si>
  <si>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</si>
  <si>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</si>
  <si>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</si>
  <si>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</si>
  <si>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</si>
  <si>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</si>
  <si>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</si>
  <si>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</si>
  <si>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</si>
  <si>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</si>
  <si>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</si>
  <si>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</si>
  <si>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</si>
  <si>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</si>
  <si>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</si>
  <si>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</si>
  <si>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</si>
  <si>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</si>
  <si>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</si>
  <si>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</si>
  <si>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</si>
  <si>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</si>
  <si>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</si>
  <si>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</si>
  <si>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</si>
  <si>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</si>
  <si>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</si>
  <si>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</si>
  <si>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</si>
  <si>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</si>
  <si>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</si>
  <si>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</si>
  <si>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</si>
  <si>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</si>
  <si>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</si>
  <si>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</si>
  <si>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</si>
  <si>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</si>
  <si>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</si>
  <si>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</si>
  <si>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</si>
  <si>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</si>
  <si>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</si>
  <si>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</si>
  <si>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</si>
  <si>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</si>
  <si>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</si>
  <si>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</si>
  <si>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</si>
  <si>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</si>
  <si>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</si>
  <si>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</si>
  <si>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</si>
  <si>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</si>
  <si>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</si>
  <si>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</si>
  <si>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</si>
  <si>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</si>
  <si>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</si>
  <si>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</si>
  <si>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</si>
  <si>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</si>
  <si>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</si>
  <si>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</si>
  <si>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</si>
  <si>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</si>
  <si>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</si>
  <si>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</si>
  <si>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</si>
  <si>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</si>
  <si>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</si>
  <si>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</si>
  <si>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</si>
  <si>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</si>
  <si>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</si>
  <si>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</si>
  <si>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</si>
  <si>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</si>
  <si>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</si>
  <si>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</si>
  <si>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</si>
  <si>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</si>
  <si>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</si>
  <si>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</si>
  <si>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</si>
  <si>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</si>
  <si>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</si>
  <si>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</si>
  <si>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</si>
  <si>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</si>
  <si>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</si>
  <si>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</si>
  <si>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</si>
  <si>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</si>
  <si>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</si>
  <si>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</si>
  <si>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</si>
  <si>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</si>
  <si>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</si>
  <si>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</si>
  <si>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</si>
  <si>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</si>
  <si>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</si>
  <si>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</si>
  <si>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</si>
  <si>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</si>
  <si>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</si>
  <si>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</si>
  <si>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</si>
  <si>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</si>
  <si>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</si>
  <si>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</si>
  <si>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</si>
  <si>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</si>
  <si>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</si>
  <si>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</si>
  <si>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</si>
  <si>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</si>
  <si>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</si>
  <si>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</si>
  <si>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</si>
  <si>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</si>
  <si>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</si>
  <si>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</si>
  <si>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</si>
  <si>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</si>
  <si>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</si>
  <si>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</si>
  <si>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</si>
  <si>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</si>
  <si>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</si>
  <si>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</si>
  <si>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</si>
  <si>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</si>
  <si>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</si>
  <si>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</si>
  <si>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</si>
  <si>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</si>
  <si>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</si>
  <si>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</si>
  <si>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</si>
  <si>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</si>
  <si>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</si>
  <si>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</si>
  <si>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</si>
  <si>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</si>
  <si>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</si>
  <si>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</si>
  <si>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</si>
  <si>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</si>
  <si>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</si>
  <si>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</si>
  <si>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</si>
  <si>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</si>
  <si>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</si>
  <si>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</si>
  <si>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</si>
  <si>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</si>
  <si>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</si>
  <si>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</si>
  <si>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</si>
  <si>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</si>
  <si>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</si>
  <si>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</si>
  <si>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</si>
  <si>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</si>
  <si>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</si>
  <si>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</si>
  <si>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</si>
  <si>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</si>
  <si>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</si>
  <si>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</si>
  <si>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</si>
  <si>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</si>
  <si>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</si>
  <si>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</si>
  <si>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</si>
  <si>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</si>
  <si>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</si>
  <si>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</si>
  <si>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</si>
  <si>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</si>
  <si>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</si>
  <si>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</si>
  <si>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</si>
  <si>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</si>
  <si>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</si>
  <si>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</si>
  <si>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</si>
  <si>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</si>
  <si>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</si>
  <si>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</si>
  <si>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</si>
  <si>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</si>
  <si>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</si>
  <si>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</si>
  <si>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</si>
  <si>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</si>
  <si>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</si>
  <si>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</si>
  <si>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</si>
  <si>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</si>
  <si>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</si>
  <si>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</si>
  <si>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</si>
  <si>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</si>
  <si>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</si>
  <si>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</si>
  <si>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</si>
  <si>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</si>
  <si>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</si>
  <si>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</si>
  <si>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</si>
  <si>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</si>
  <si>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</si>
  <si>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</si>
  <si>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</si>
  <si>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</si>
  <si>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</si>
  <si>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</si>
  <si>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</si>
  <si>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</si>
  <si>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</si>
  <si>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</si>
  <si>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</si>
  <si>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</si>
  <si>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</si>
  <si>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</si>
  <si>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</si>
  <si>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</si>
  <si>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</si>
  <si>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</si>
  <si>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</si>
  <si>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</si>
  <si>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</si>
  <si>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</si>
  <si>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</si>
  <si>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</si>
  <si>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</si>
  <si>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</si>
  <si>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</si>
  <si>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</si>
  <si>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</si>
  <si>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</si>
  <si>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</si>
  <si>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</si>
  <si>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</si>
  <si>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</si>
  <si>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</si>
  <si>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</si>
  <si>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</si>
  <si>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</si>
  <si>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</si>
  <si>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</si>
  <si>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</si>
  <si>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</si>
  <si>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</si>
  <si>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</si>
  <si>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</si>
  <si>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</si>
  <si>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</si>
  <si>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</si>
  <si>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</si>
  <si>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</si>
  <si>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</si>
  <si>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</si>
  <si>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</si>
  <si>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</si>
  <si>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</si>
  <si>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</si>
  <si>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</si>
  <si>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</si>
  <si>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</si>
  <si>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</si>
  <si>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</si>
  <si>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</si>
  <si>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</si>
  <si>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</si>
  <si>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</si>
  <si>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</si>
  <si>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</si>
  <si>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</si>
  <si>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</si>
  <si>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</si>
  <si>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</si>
  <si>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</si>
  <si>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</si>
  <si>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</si>
  <si>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</si>
  <si>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</si>
  <si>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</si>
  <si>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</si>
  <si>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</si>
  <si>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</si>
  <si>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</si>
  <si>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</si>
  <si>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</si>
  <si>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</si>
  <si>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</si>
  <si>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</si>
  <si>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</si>
  <si>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</si>
  <si>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</si>
  <si>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</si>
  <si>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</si>
  <si>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</si>
  <si>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</si>
  <si>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</si>
  <si>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</si>
  <si>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</si>
  <si>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</si>
  <si>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</si>
  <si>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</si>
  <si>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</si>
  <si>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</si>
  <si>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</si>
  <si>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</si>
  <si>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</si>
  <si>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</si>
  <si>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</si>
  <si>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</si>
  <si>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</si>
  <si>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</si>
  <si>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</si>
  <si>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</si>
  <si>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</si>
  <si>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</si>
  <si>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</si>
  <si>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</si>
  <si>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</si>
  <si>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</si>
  <si>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</si>
  <si>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</si>
  <si>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</si>
  <si>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ADR</t>
  </si>
  <si>
    <t>ANDJE</t>
  </si>
  <si>
    <t>AGENCIA NACIONAL DE HIDROCARBUROS - ANH</t>
  </si>
  <si>
    <t>AGENCIA NACIONAL DE INFRAESTRUCTURA - ANI</t>
  </si>
  <si>
    <t>ANI</t>
  </si>
  <si>
    <t>ANM</t>
  </si>
  <si>
    <t>ART</t>
  </si>
  <si>
    <t>ANT</t>
  </si>
  <si>
    <t>ANSPE</t>
  </si>
  <si>
    <t>ARN</t>
  </si>
  <si>
    <t>APC</t>
  </si>
  <si>
    <t>ALMAGRARIO</t>
  </si>
  <si>
    <t>ARTESANÍAS DE COLOMBIA S.A.</t>
  </si>
  <si>
    <t>AUNAP</t>
  </si>
  <si>
    <t>ANLA</t>
  </si>
  <si>
    <t>ANTV</t>
  </si>
  <si>
    <t>CREMIL</t>
  </si>
  <si>
    <t>CASUR</t>
  </si>
  <si>
    <t xml:space="preserve">CÁMARA DE REPRESENTANTES </t>
  </si>
  <si>
    <t>CENIT</t>
  </si>
  <si>
    <t>CISA</t>
  </si>
  <si>
    <t>CHEC</t>
  </si>
  <si>
    <t>CEDELCA</t>
  </si>
  <si>
    <t>CLUB MILITAR DE OFICIALES</t>
  </si>
  <si>
    <t>CRA</t>
  </si>
  <si>
    <t>CRC</t>
  </si>
  <si>
    <t>COMISIÓN DE REGULACIÓN DE ENERGÍA Y GAS - CREG</t>
  </si>
  <si>
    <t>CREG</t>
  </si>
  <si>
    <t>CNSC</t>
  </si>
  <si>
    <t>XM</t>
  </si>
  <si>
    <t xml:space="preserve">COMPUTADORES PARA EDUCAR </t>
  </si>
  <si>
    <t>CNE</t>
  </si>
  <si>
    <t>CPNAA</t>
  </si>
  <si>
    <t>CONSEJO PROFESIONAL NACIONAL DE INGENIERÍA - COPNIA</t>
  </si>
  <si>
    <t>COPNIA</t>
  </si>
  <si>
    <t>CORPORACIÓN AUTÓNOMA REGIONAL DE CALDAS - CORPOCALDAS</t>
  </si>
  <si>
    <t>CORPOCALDAS</t>
  </si>
  <si>
    <t>CORPOCHIVOR</t>
  </si>
  <si>
    <t>CORPORACIÓN AUTÓNOMA REGIONAL DE CUNDINAMARCA - CAR</t>
  </si>
  <si>
    <t>CAR</t>
  </si>
  <si>
    <t>CORPORACIÓN AUTÓNOMA REGIONAL DE LA FRONTERA NORORIENTAL - CORPONOR</t>
  </si>
  <si>
    <t>CORPONOR</t>
  </si>
  <si>
    <t>CORPOGUAJIRA</t>
  </si>
  <si>
    <t>CORPORACIÓN AUTÓNOMA REGIONAL DE LA ORINOQUIA - CORPORINOQUIA</t>
  </si>
  <si>
    <t>CORPORINOQUIA</t>
  </si>
  <si>
    <t>CORPORACIÓN AUTÓNOMA REGIONAL DE LAS CUENCAS DE LOS RIOS NEGRO Y NARE – CORNARE</t>
  </si>
  <si>
    <t>CORNARE</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</si>
  <si>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</si>
  <si>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</si>
  <si>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</si>
  <si>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</si>
  <si>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</si>
  <si>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</si>
  <si>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</si>
  <si>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</si>
  <si>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</si>
  <si>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CANAL DEL DIQUE - CARDIQUE</t>
  </si>
  <si>
    <t>CARDIQUE</t>
  </si>
  <si>
    <t>CORPORACIÓN AUTÓNOMA REGIONAL DEL CAUCA - CRC</t>
  </si>
  <si>
    <t>CORPORACIÓN AUTÓNOMA REGIONAL DEL CENTRO DE ANTIOQUIA - CORANTIOQUIA</t>
  </si>
  <si>
    <t>CORANTIOQUIA</t>
  </si>
  <si>
    <t>CORPOCESAR</t>
  </si>
  <si>
    <t>CORPOGUAVIO</t>
  </si>
  <si>
    <t>CORPAMAG</t>
  </si>
  <si>
    <t>CORPORACIÓN AUTÓNOMA REGIONAL DEL QUINDÍO - CRQ</t>
  </si>
  <si>
    <t>CRQ</t>
  </si>
  <si>
    <t>CARSUCRE</t>
  </si>
  <si>
    <t>CORPORACIÓN AUTÓNOMA REGIONAL DEL TOLIMA - CORTOLIMA</t>
  </si>
  <si>
    <t>CORTOLIMA</t>
  </si>
  <si>
    <t>CORPORACIÓN AUTÓNOMA REGIONAL PARA EL DESARROLLO SOSTENIBLE DEL CHOCO - CODECHOCÓ</t>
  </si>
  <si>
    <t>CODECHOCÓ</t>
  </si>
  <si>
    <t>CORPORACIÓN AUTÓNOMA REGIONAL PARA LA DEFENSA DE LA MESETA DE BUCARAMANGA - CDMB</t>
  </si>
  <si>
    <t>CDMB</t>
  </si>
  <si>
    <t>AGROSAVIA</t>
  </si>
  <si>
    <t>CODALTEC</t>
  </si>
  <si>
    <t>COTECMAR</t>
  </si>
  <si>
    <t>NASA KIWE</t>
  </si>
  <si>
    <t>CORPORACIÓN PARA EL DESARROLLO SOSTENIBLE DE LA MOJANA Y EL SAN JORGE - CORPOMOJANA</t>
  </si>
  <si>
    <t>CORPOMOJANA</t>
  </si>
  <si>
    <t>CORALINA</t>
  </si>
  <si>
    <t>CORPORACIÓN PARA EL DESARROLLO SOSTENIBLE DEL ÁREA DE MANEJO ESPECIAL LA MACARENA - CORMACARENA</t>
  </si>
  <si>
    <t>CORMACARENA</t>
  </si>
  <si>
    <t>CDA</t>
  </si>
  <si>
    <t>DEFENSA CIVIL COLOMBIANA</t>
  </si>
  <si>
    <t>COLDEPORTES</t>
  </si>
  <si>
    <t>DAFP</t>
  </si>
  <si>
    <t>DAPRE</t>
  </si>
  <si>
    <t>DPS</t>
  </si>
  <si>
    <t>DEPARTAMENTO NACIONAL DE PLANEACIÓN - DNP</t>
  </si>
  <si>
    <t>DNP</t>
  </si>
  <si>
    <t>DEAJ</t>
  </si>
  <si>
    <t>DNBC</t>
  </si>
  <si>
    <t>ESSA</t>
  </si>
  <si>
    <t>EMSA</t>
  </si>
  <si>
    <t>EMPRESA COLOMBIANA DE PETRÓLEOS - ECOPETROL</t>
  </si>
  <si>
    <t>ECOPETROL</t>
  </si>
  <si>
    <t>VECOL</t>
  </si>
  <si>
    <t>EMPRESA DE TELECOMUNICACIONES DE BUCARAMANGA S.A. E.S.P. - TELEBUCARAMANGA</t>
  </si>
  <si>
    <t>TELEBUCARAMANGA</t>
  </si>
  <si>
    <t>EMPRESA DISTRIBUIDORA DEL PACIFICO S.A. E.S.P.</t>
  </si>
  <si>
    <t>ESCUELA SUPERIOR DE ADMINISTRACIÓN PÚBLICA - ESAP</t>
  </si>
  <si>
    <t>ESAP</t>
  </si>
  <si>
    <t>FIDUAGRARIA</t>
  </si>
  <si>
    <t>FIDUCIARIA COLOMBIANA DE COMERCIO EXTERIOR S.A. - FIDUCOLDEX</t>
  </si>
  <si>
    <t>FIDUCOLDEX</t>
  </si>
  <si>
    <t>FIDUCIARIA LA PREVISORA S.A. - FIDUPREVISORA</t>
  </si>
  <si>
    <t>FIDUPREVISORA</t>
  </si>
  <si>
    <t>FDN</t>
  </si>
  <si>
    <t>FINANCIERA DE DESARROLLO TERRITORIAL S.A. - FINDETER</t>
  </si>
  <si>
    <t>FINDETER</t>
  </si>
  <si>
    <t>FONDO DE DESARROLLO DE LA EDUCACIÓN SUPERIOR - FODESEP</t>
  </si>
  <si>
    <t>FODESEP</t>
  </si>
  <si>
    <t>FONES</t>
  </si>
  <si>
    <t>FONDO DE GARANTÍAS DE ENTIDADES COOPERATIVAS - FOGACOOP</t>
  </si>
  <si>
    <t>FOGACOOP</t>
  </si>
  <si>
    <t>FONPRECON</t>
  </si>
  <si>
    <t>FNA</t>
  </si>
  <si>
    <t>FNG</t>
  </si>
  <si>
    <t>FONDO NACIONAL DE VIVIENDA - FONVIVIENDA</t>
  </si>
  <si>
    <t>FONVIVIENDA</t>
  </si>
  <si>
    <t>FINAGRO</t>
  </si>
  <si>
    <t>GECELCA</t>
  </si>
  <si>
    <t>HOSPITAL MILITAR CENTRAL</t>
  </si>
  <si>
    <t>IMPRENTA NACIONAL DE COLOMBIA</t>
  </si>
  <si>
    <t>INDUMIL</t>
  </si>
  <si>
    <t xml:space="preserve">INSTITUTO CARO Y CUERVO </t>
  </si>
  <si>
    <t>ICA</t>
  </si>
  <si>
    <t>ICANH</t>
  </si>
  <si>
    <t>ICBF</t>
  </si>
  <si>
    <t xml:space="preserve">ICETEX </t>
  </si>
  <si>
    <t>ICFES</t>
  </si>
  <si>
    <t>INTEP</t>
  </si>
  <si>
    <t>IDEAM</t>
  </si>
  <si>
    <t>INSTITUTO DE PLANIFICACIÓN Y PROMOCIÓN DE SOLUCIONES ENERGÉTICAS PARA LAS ZONAS NO INTERCONECTADAS – IPSE</t>
  </si>
  <si>
    <t>IPSE</t>
  </si>
  <si>
    <t>INSTITUTO GEOGRÁFICO AGUSTÍN CODAZZI - IGAC</t>
  </si>
  <si>
    <t>IGAC</t>
  </si>
  <si>
    <t>INS</t>
  </si>
  <si>
    <t>INFOTEP</t>
  </si>
  <si>
    <t>INSTITUTO NACIONAL DE MEDICINA LEGAL Y CIENCIAS FORENSES</t>
  </si>
  <si>
    <t>INSTITUTO NACIONAL DE VIGILANCIA DE MEDICAMENTOS Y ALIMENTOS - INVIMA</t>
  </si>
  <si>
    <t>INVIMA</t>
  </si>
  <si>
    <t>INCI</t>
  </si>
  <si>
    <t>INSTITUTO NACIONAL PARA SORDOS - INSOR</t>
  </si>
  <si>
    <t>INSOR</t>
  </si>
  <si>
    <t>INSTITUTO NACIONAL PENITENCIARIO Y CARCELARIO - INPEC</t>
  </si>
  <si>
    <t>INPEC</t>
  </si>
  <si>
    <t>ITC</t>
  </si>
  <si>
    <t>ITFIP</t>
  </si>
  <si>
    <t>ISA</t>
  </si>
  <si>
    <t>JEP</t>
  </si>
  <si>
    <t>LA PREVISORA S.A. COMPAÑÍA DE SEGUROS</t>
  </si>
  <si>
    <t>METROTEL</t>
  </si>
  <si>
    <t>MINISTERIO DE CULTURA</t>
  </si>
  <si>
    <t xml:space="preserve">NUEVA EPS.SA. </t>
  </si>
  <si>
    <t>OLEODUCTO BICENTENARIO DE COLOMBIA S.A.S.</t>
  </si>
  <si>
    <t>OLEODUCTO DE COLOMBIA S.A.</t>
  </si>
  <si>
    <t>OPTECOM</t>
  </si>
  <si>
    <t>PARQUES NACIONALES NATURALES DE COLOMBIA</t>
  </si>
  <si>
    <t>PONAL</t>
  </si>
  <si>
    <t>POSITIVA COMPAÑÍA DE SEGUROS S.A.</t>
  </si>
  <si>
    <t>POSITIVA</t>
  </si>
  <si>
    <t>RTVC</t>
  </si>
  <si>
    <t>SANATORIO DE AGUA DE DIOS E.S.E.</t>
  </si>
  <si>
    <t>SANATORIO DE CONTRATACIÓN E.S.E.</t>
  </si>
  <si>
    <t>SATENA</t>
  </si>
  <si>
    <t>SGC</t>
  </si>
  <si>
    <t>SENA</t>
  </si>
  <si>
    <t>SHT</t>
  </si>
  <si>
    <t>TRANSELCA S.A. E.S.P.</t>
  </si>
  <si>
    <t>TRANSELCA</t>
  </si>
  <si>
    <t>ANE</t>
  </si>
  <si>
    <t>ITRC</t>
  </si>
  <si>
    <t>UGPP</t>
  </si>
  <si>
    <t>UIAF</t>
  </si>
  <si>
    <t>UPME</t>
  </si>
  <si>
    <t>USPEC</t>
  </si>
  <si>
    <t>UNP</t>
  </si>
  <si>
    <t>UNGRD</t>
  </si>
  <si>
    <t>UNIVERSIDAD NACIONAL ABIERTA Y A DISTANCIA - UNAD</t>
  </si>
  <si>
    <t>UNAD</t>
  </si>
  <si>
    <t>UNAL</t>
  </si>
  <si>
    <t>UPTC</t>
  </si>
  <si>
    <t>COMAI</t>
  </si>
  <si>
    <t>ADRES</t>
  </si>
  <si>
    <t>ANSV</t>
  </si>
  <si>
    <t>DIMAR</t>
  </si>
  <si>
    <t>ID ENTIDAD</t>
  </si>
  <si>
    <t>ENTIDAD</t>
  </si>
  <si>
    <t>NOM CORTO</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</si>
  <si>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</si>
  <si>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</si>
  <si>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</si>
  <si>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</si>
  <si>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</si>
  <si>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</si>
  <si>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</si>
  <si>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</si>
  <si>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</si>
  <si>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</si>
  <si>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</si>
  <si>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</si>
  <si>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</si>
  <si>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</si>
  <si>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</si>
  <si>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</si>
  <si>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</si>
  <si>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</si>
  <si>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</si>
  <si>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</si>
  <si>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</si>
  <si>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</si>
  <si>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</si>
  <si>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</si>
  <si>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</si>
  <si>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</si>
  <si>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</si>
  <si>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</si>
  <si>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</si>
  <si>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</si>
  <si>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</si>
  <si>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</si>
  <si>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</si>
  <si>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</si>
  <si>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</si>
  <si>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</si>
  <si>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</si>
  <si>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</si>
  <si>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</si>
  <si>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</si>
  <si>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</si>
  <si>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</si>
  <si>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</si>
  <si>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</si>
  <si>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</si>
  <si>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</si>
  <si>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</si>
  <si>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</si>
  <si>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</si>
  <si>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</si>
  <si>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</si>
  <si>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</si>
  <si>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</si>
  <si>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</si>
  <si>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</si>
  <si>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</si>
  <si>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</si>
  <si>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</si>
  <si>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</si>
  <si>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</si>
  <si>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</si>
  <si>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</si>
  <si>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</si>
  <si>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</si>
  <si>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</si>
  <si>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</si>
  <si>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</si>
  <si>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</si>
  <si>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</si>
  <si>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</si>
  <si>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</si>
  <si>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</si>
  <si>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</si>
  <si>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</si>
  <si>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</si>
  <si>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</si>
  <si>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</si>
  <si>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</si>
  <si>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</si>
  <si>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</si>
  <si>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</si>
  <si>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</si>
  <si>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</si>
  <si>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</si>
  <si>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</si>
  <si>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</si>
  <si>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</si>
  <si>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</si>
  <si>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</si>
  <si>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</si>
  <si>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</si>
  <si>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</si>
  <si>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</si>
  <si>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</si>
  <si>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</si>
  <si>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</si>
  <si>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</si>
  <si>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</si>
  <si>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</si>
  <si>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</si>
  <si>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</si>
  <si>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</si>
  <si>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</si>
  <si>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</si>
  <si>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</si>
  <si>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</si>
  <si>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</si>
  <si>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</si>
  <si>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</si>
  <si>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</si>
  <si>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</si>
  <si>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</si>
  <si>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</si>
  <si>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</si>
  <si>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</si>
  <si>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</si>
  <si>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</si>
  <si>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</si>
  <si>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</si>
  <si>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</si>
  <si>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</si>
  <si>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</si>
  <si>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</si>
  <si>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</si>
  <si>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</si>
  <si>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</si>
  <si>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</si>
  <si>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</si>
  <si>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</si>
  <si>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</si>
  <si>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ADMINISTRADORA COLOMBIANA DE PENSIONES - COLPENSIONES</t>
  </si>
  <si>
    <t>ADMINISTRADORA DE LOS RECURSOS DEL SISTEMA GENERAL DE SEGURIDAD SOCIAL EN SALUD - ADRES</t>
  </si>
  <si>
    <t>AGENCIA DE DESARROLLO RURAL - ADR</t>
  </si>
  <si>
    <t>AGENCIA DE RENOVACIÓN DEL TERRITORIO - ART</t>
  </si>
  <si>
    <t>AGENCIA LOGÍSTICA DE LAS FUERZAS MILITARES - ALFM</t>
  </si>
  <si>
    <t>ALFM</t>
  </si>
  <si>
    <t>AGENCIA NACIONAL DE CONTRATACIÓN PÚBLICA - COLOMBIA COMPRA EFICIENTE</t>
  </si>
  <si>
    <t>NO APLICA</t>
  </si>
  <si>
    <t>AGENCIA NACIONAL DE DEFENSA JURÍDICA DEL ESTADO - ANDJE</t>
  </si>
  <si>
    <t>ANH</t>
  </si>
  <si>
    <t>AGENCIA NACIONAL DE MINERÍA - ANM</t>
  </si>
  <si>
    <t>AGENCIA NACIONAL DE SEGURIDAD VIAL - ANSV</t>
  </si>
  <si>
    <t>AGENCIA NACIONAL DE TIERRAS - ANT</t>
  </si>
  <si>
    <t>AGENCIA NACIONAL DEL ESPECTRO - ANE</t>
  </si>
  <si>
    <t>AGENCIA NACIONAL INMOBILIARIA VIRGILIO BARCO VARGAS</t>
  </si>
  <si>
    <t xml:space="preserve">NO APLICA </t>
  </si>
  <si>
    <t>AGENCIA NACIONAL PARA LA SUPERACIÓN DE LA POBREZA EXTREMA - ANSPE</t>
  </si>
  <si>
    <t>AGENCIA PARA LA REINCORPORACIÓN Y LA NORMALIZACIÓN - ARN</t>
  </si>
  <si>
    <t>AGENCIA PRESIDENCIAL DE COOPERACIÓN INTERNACIONAL DE COLOMBIA - APC</t>
  </si>
  <si>
    <t>ALMACENES GENERALES DE DEPÓSITO DE LA CAJA AGRARIA Y BANCO GANADERO S.A. - ALMAGRARIO</t>
  </si>
  <si>
    <t>ARCHIVO GENERAL DE LA NACIÓN - AGN</t>
  </si>
  <si>
    <t>AGN</t>
  </si>
  <si>
    <t>ARCO GRUPO BANCOLDEX S.A. COMPAÑÍA DE FINANCIAMIENTO</t>
  </si>
  <si>
    <t xml:space="preserve">ARCO GRUPO BANCOLDEX </t>
  </si>
  <si>
    <t>AUDITORÍA GENERAL DE LA REPÚBLICA - AGR</t>
  </si>
  <si>
    <t>AGR</t>
  </si>
  <si>
    <t>AUTORIDAD NACIONAL DE ACUICULTURA Y PESCA - AUNAP</t>
  </si>
  <si>
    <t>AUTORIDAD NACIONAL DE LICENCIAS AMBIENTALES - ANLA</t>
  </si>
  <si>
    <t>AUTORIDAD NACIONAL DE TELEVISIÓN - 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</si>
  <si>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</si>
  <si>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</si>
  <si>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</si>
  <si>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</si>
  <si>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</si>
  <si>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</si>
  <si>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</si>
  <si>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</si>
  <si>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</si>
  <si>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CAJA DE SUELDOS DE RETIRO DE LA POLICÍA NACIONAL - 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</si>
  <si>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</si>
  <si>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</si>
  <si>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</si>
  <si>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</si>
  <si>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</si>
  <si>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</si>
  <si>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</si>
  <si>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CENTRAL DE ABASTOS DE BUCARAMANGA S.A. - CENTROABASTOS</t>
  </si>
  <si>
    <t>CENTROABASTOS</t>
  </si>
  <si>
    <t>CENTRAL HIDROELÉCTRICA DE CALDAS CHEC S.A. E.S.P.</t>
  </si>
  <si>
    <t>CENTRALES ELÉCTRICAS DE NARIÑO S.A. E.S.P. - CEDENAR</t>
  </si>
  <si>
    <t>CEDENAR</t>
  </si>
  <si>
    <t>CENTRALES ELÉCTRICAS DEL CAUCA S.A. E.S.P. - CEDELCA</t>
  </si>
  <si>
    <t xml:space="preserve">CENTRO DERMATOLÓGICO FEDERICO LLERAS ACOSTA E.S.E. </t>
  </si>
  <si>
    <t>CENTRO NACIONAL DE MEMORIA HISTÓRICA</t>
  </si>
  <si>
    <t>CISA - CENTRAL DE INVERSIONES S.A.</t>
  </si>
  <si>
    <t>CLUB MILITAR</t>
  </si>
  <si>
    <t>COMISIÓN DE REGULACIÓN DE AGUA POTABLE Y SANEAMIENTO BÁSICO - CRA</t>
  </si>
  <si>
    <t>COMISIÓN DE REGULACIÓN DE COMUNICACIONES - CRC</t>
  </si>
  <si>
    <t>COMISIÓN NACIONAL DEL SERVICIO CIVIL - CNSC</t>
  </si>
  <si>
    <t>CONSEJO NACIONAL ELECTORAL - CNE</t>
  </si>
  <si>
    <t>CONSEJO PROFESIONAL NACIONAL DE ARQUITECTURA Y SUS PROFESIONALES AUXILIARES - CPNAA</t>
  </si>
  <si>
    <t>CONTRALORÍA GENERAL DE LA REPÚBLICA - CGR</t>
  </si>
  <si>
    <t>CGR</t>
  </si>
  <si>
    <t>CORPORACIÓN AUTÓNOMA REGIONAL DE BOYACÁ - CORPOBOYACÁ</t>
  </si>
  <si>
    <t>CORPOBOYACÁ</t>
  </si>
  <si>
    <t>CORPORACIÓN AUTÓNOMA REGIONAL DE CHIVOR - CORPOCHIVOR</t>
  </si>
  <si>
    <t>CORPORACIÓN AUTÓNOMA REGIONAL DE LA GUAJIRA - CORPOGUAJIRA</t>
  </si>
  <si>
    <t>CORPORACIÓN AUTÓNOMA REGIONAL DE LOS VALLES DEL SINÚ Y DEL SAN JORGE - CVS</t>
  </si>
  <si>
    <t>CORPORACIÓN AUTÓNOMA REGIONAL DEL ATLÁNTICO - CRA</t>
  </si>
  <si>
    <t>CORPORACIÓN AUTÓNOMA REGIONAL DEL CESAR - CORPOCESAR</t>
  </si>
  <si>
    <t>CORPORACIÓN AUTÓNOMA REGIONAL DEL GUAVIO - CORPOGUAVIO</t>
  </si>
  <si>
    <t>CORPORACIÓN AUTÓNOMA REGIONAL DEL MAGDALENA - CORPAMAG</t>
  </si>
  <si>
    <t xml:space="preserve">CORPORACIÓN AUTÓNOMA REGIONAL DEL RÍO GRANDE DE LA MAGDALENA - CORMAGDALENA </t>
  </si>
  <si>
    <t>CORMAGDALENA</t>
  </si>
  <si>
    <t>CORPORACIÓN AUTÓNOMA REGIONAL DEL SUCRE - CARSUCRE</t>
  </si>
  <si>
    <t>CORPORACIÓN AUTÓNOMA REGIONAL DEL SUR DE BOLÍVAR - CSB</t>
  </si>
  <si>
    <t>CARCSB</t>
  </si>
  <si>
    <t>CORPORACIÓN AUTÓNOMA REGIONAL DEL VALLE DEL CAUCA - CVC</t>
  </si>
  <si>
    <t>CVC</t>
  </si>
  <si>
    <t>CORPORACIÓN COLOMBIANA DE INVESTIGACIÓN AGROPECUARIA - AGROSAVIA</t>
  </si>
  <si>
    <t>CORPORACIÓN DE ABASTOS DE BOGOTÁ S.A. - CORABASTOS</t>
  </si>
  <si>
    <t>CORABASTOS</t>
  </si>
  <si>
    <t>CORPORACIÓN DE ALTA TECNOLOGÍA PARA LA DEFENSA - CODALTEC</t>
  </si>
  <si>
    <t>CORPORACIÓN DE CIENCIA Y TECNOLOGÍA PARA EL DESARROLLO DE LA INDUSTRIA NAVAL MARÍTIMA Y FLUVIAL - COTECMAR</t>
  </si>
  <si>
    <t>CORPORACION DE LA INDUSTRIA AERONAUTICA COLOMBIANA S.A. - CIAC</t>
  </si>
  <si>
    <t>CIAC</t>
  </si>
  <si>
    <t>CORPORACIÓN NACIONAL PARA LA RECONSTRUCCIÓN DE LA CUENCA DEL RÍO PÁEZ Y ZONAS ALEDANAS - NASA KIWE</t>
  </si>
  <si>
    <t>CORPORACIÓN PARA EL DESARROLLO SOSTENIBLE DEL ARCHIPIÉLAGO DE SAN ANDRÉS PROVIDENCIA Y SANTA CATALINA - CORALINA</t>
  </si>
  <si>
    <t>CORPORACIÓN PARA EL DESARROLLO SOSTENIBLE DEL NORTE Y ORIENTE AMAZÓNICO - CDA</t>
  </si>
  <si>
    <t>CORPORACIÓN PARA EL DESARROLLO SOSTENIBLE DEL SUR DE LA AMAZONÍA - CORPOAMAZONÍA</t>
  </si>
  <si>
    <t>CORPOAMAZONÍA</t>
  </si>
  <si>
    <t>CORPORACIÓN PARA EL DESARROLLO SOSTENIBLE DEL URABÁ - CORPOURABÁ</t>
  </si>
  <si>
    <t>CORPOURABÁ</t>
  </si>
  <si>
    <t>DEFENSORÍA DEL PUEBLO</t>
  </si>
  <si>
    <t>DEPARTAMENTO ADMINISTRATIVO DE DIRECCIÓN NACIONAL DE INTELIGENCIA</t>
  </si>
  <si>
    <t>DEPARTAMENTO ADMINISTRATIVO DE LA FUNCIÓN PÚBLICA - DAFP</t>
  </si>
  <si>
    <t>DEPARTAMENTO ADMINISTRATIVO DE LA PRESIDENCIA DE LA REPÚBLICA - DAPRE</t>
  </si>
  <si>
    <t>DEPARTAMENTO ADMINISTRATIVO DEL DEPORTE, LA RECREACIÓN, LA ACTIVIDAD FÍSICA Y EL APROVECHAMIENTO DEL TIEMPO LIBRE - COLDEPORTES</t>
  </si>
  <si>
    <t xml:space="preserve">DEPARTAMENTO ADMINISTRATIVO NACIONAL DE ESTADÍSTICA - DANE </t>
  </si>
  <si>
    <t>DANE</t>
  </si>
  <si>
    <t>DEPARTAMENTO ADMINISTRATIVO PARA LA PROSPERIDAD SOCIAL - DPS</t>
  </si>
  <si>
    <t>DIRECCIÓN EJECUTIVA DE ADMINISTRACIÓN JUDICIAL - DEAJ</t>
  </si>
  <si>
    <t>DIRECCIÓN GENERAL DE LA POLICÍA NACIONAL - PONAL</t>
  </si>
  <si>
    <t>DIRECCIÓN GENERAL MARÍTIMA - DIMAR</t>
  </si>
  <si>
    <t>DIRECCIÓN NACIONAL DE BOMBEROS DE COLOMBIA - DNBC</t>
  </si>
  <si>
    <t>DIRECCIÓN NACIONAL DE DERECHOS DE AUTOR - DNDA</t>
  </si>
  <si>
    <t>DNDA</t>
  </si>
  <si>
    <t>ELECTRIFICADORA DE SANTANDER S.A. E.S.P - ESSA</t>
  </si>
  <si>
    <t>ELECTRIFICADORA DEL CAQUETÁ S.A. E.S.P - ELECTROCAQUETÁ</t>
  </si>
  <si>
    <t>ELECTROCAQUETÁ</t>
  </si>
  <si>
    <t>ELECTRIFICADORA DEL HUILA S.A. E.S.P. - ELECTROHUILA</t>
  </si>
  <si>
    <t>ELECTROHUILA</t>
  </si>
  <si>
    <t>ELECTRIFICADORA DEL META S.A. E.S.P - EMSA</t>
  </si>
  <si>
    <t>EMPRESA COLOMBIANA DE PRODUCTOS VETERINARIOS S.A. - VECOL</t>
  </si>
  <si>
    <t>EMPRESA DE ENERGÍA DEL AMAZONAS S.A. ESP EN LIQUIDACIÓN - EEASA</t>
  </si>
  <si>
    <t>EEASA S.A. E.S.P.</t>
  </si>
  <si>
    <t>EMPRESA DE ENERGÍA DEL ARCHIPIÉLAGO DE SAN ANDRÉS, PROVIDENCIA Y SANTA CATALINA S.A. E.S.P. - EEDAS</t>
  </si>
  <si>
    <t>EEDAS S.A. E.S.P.</t>
  </si>
  <si>
    <t>DISPAC</t>
  </si>
  <si>
    <t>EMPRESA INDUSTRIAL Y COMERCIAL DEL ESTADO ADMINISTRADORA DEL MONOPOLIO RENTÍSTICO DE LOS JUEGOS DE SUERTE Y AZAR - COLJUEGOS</t>
  </si>
  <si>
    <t>COLJUEGOS</t>
  </si>
  <si>
    <t xml:space="preserve">EMPRESA METROPOLITANA DE TELECOMUNICACIONES S.A E.S.P. - METROTEL  </t>
  </si>
  <si>
    <t>EMPRESA NACIONAL PROMOTORA DEL DESARROLLO TERRITORIAL - ENTERRITORIO</t>
  </si>
  <si>
    <t>ENTERRITORIO</t>
  </si>
  <si>
    <t>EMPRESA PÚBLICA DE ALCANTARILLADO DE SANTANDER S.A. E.S.P. - EMPAS</t>
  </si>
  <si>
    <t>EMPAS S.A. E.S.P.</t>
  </si>
  <si>
    <t>EMPRESA URRÁ S.A. E.S.P.</t>
  </si>
  <si>
    <t>URRÁ</t>
  </si>
  <si>
    <t>ESCUELA TECNOLÓGICA INSTITUTO TÉCNICO CENTRAL - ITC</t>
  </si>
  <si>
    <t>FINANCIERA DE DESARROLLO NACIONAL - FDN</t>
  </si>
  <si>
    <t>FISCALÍA GENERAL DE LA NACIÓN</t>
  </si>
  <si>
    <t>FONDO ADAPTACIÓN</t>
  </si>
  <si>
    <t>FONDO DE BIENESTAR SOCIAL DE LA CONTRALORÍA GENERAL DE LA REPÚBLICA</t>
  </si>
  <si>
    <t>FONDO DE FOMENTO DE LA ECONOMÍA SOLIDARIA - FONES</t>
  </si>
  <si>
    <t>FONDO DE GARANTÍAS DE INSTITUCIONES FINANCIERAS - FOGAFÍN</t>
  </si>
  <si>
    <t>FOGAFÍN</t>
  </si>
  <si>
    <t>FONDO DE PASIVO SOCIAL DE FERROCARRILES NACIONALES DE COLOMBIA - FPS</t>
  </si>
  <si>
    <t>FPS</t>
  </si>
  <si>
    <t>FONDO DE PREVISIÓN SOCIAL DEL CONGRESO DE LA  REPÚBLICA - FONPRECON</t>
  </si>
  <si>
    <t>FONDO DE TECNOLOGÍAS DE LA INFORMACIÓN Y LAS COMUNICACIONES - FONTIC</t>
  </si>
  <si>
    <t>FONTIC</t>
  </si>
  <si>
    <t>FONDO NACIONAL AMBIENTAL - FONAM</t>
  </si>
  <si>
    <t>FONAM</t>
  </si>
  <si>
    <t>FONDO NACIONAL DE GARANTÍAS S.A. - FNG</t>
  </si>
  <si>
    <t>FONDO NACIONAL DEL AHORRO – FNA</t>
  </si>
  <si>
    <t>FONDO PARA EL FINANCIAMIENTO DEL SECTOR AGROPECUARIO - FINAGRO</t>
  </si>
  <si>
    <t>FONDO ROTATORIO DE LA POLICÍA NACIONAL - FORPO</t>
  </si>
  <si>
    <t>FORPO</t>
  </si>
  <si>
    <t>FONDO ROTATORIO DE LA REGISTRADURÍA NACIONAL DEL ESTADO CIVIL</t>
  </si>
  <si>
    <t>FONDO SOCIAL DE VIVIENDA DE LA REGISTRADURÍA NACIONAL DEL ESTADO CIVIL</t>
  </si>
  <si>
    <t xml:space="preserve">GENERADORA Y COMERCIALIZADORA DEL CARIBE S.A E.S.P. - GECELCA </t>
  </si>
  <si>
    <t>GESTION ENERGETICA S.A. E.S.P. - GENSA</t>
  </si>
  <si>
    <t>GENSA</t>
  </si>
  <si>
    <t>INDUSTRIA MILITAR - INDUMIL</t>
  </si>
  <si>
    <t>INSTITUTO AMAZÓNICO DE INVESTIGACIONES CIENTÍFICAS - SINCHI</t>
  </si>
  <si>
    <t>SINCHI</t>
  </si>
  <si>
    <t>INSTITUTO COLOMBIANO AGROPECUARIO - ICA</t>
  </si>
  <si>
    <t>INSTITUTO COLOMBIANO DE ANTROPOLOGÍA E HISTORIA - ICANH</t>
  </si>
  <si>
    <t>INSTITUTO COLOMBIANO DE BIENESTAR FAMILIAR - ICBF</t>
  </si>
  <si>
    <t xml:space="preserve">INSTITUTO COLOMBIANO DE CRÉDITO Y ESTUDIOS TÉCNICOS EN EL EXTERIOR - ICETEX </t>
  </si>
  <si>
    <t>INSTITUTO COLOMBIANO PARA LA EVALUACIÓN DE LA EDUCACIÓN - ICFES</t>
  </si>
  <si>
    <t>INSTITUTO DE CASAS FISCALES DEL EJÉRCITO - ICFE</t>
  </si>
  <si>
    <t>ICFE</t>
  </si>
  <si>
    <t>INSTITUTO DE EDUCACIÓN TÉCNICA PROFESIONAL DE ROLDANILLO VALLE - INTEP</t>
  </si>
  <si>
    <t>INSTITUTO DE HIDROLOGÍA, METEOROLOGÍA Y ESTUDIOS AMBIENTALES - IDEAM</t>
  </si>
  <si>
    <t>INSTITUTO DE INVESTIGACIÓN DE RECURSOS BIOLÓGICOS ALEXANDER VON HUMBOLDT</t>
  </si>
  <si>
    <t>HUMBOLDT</t>
  </si>
  <si>
    <t>INSTITUTO DE INVESTIGACIONES AMBIENTALES DEL PACÍFICO JOHN VON NEUMANN</t>
  </si>
  <si>
    <t>IIAP</t>
  </si>
  <si>
    <t>INSTITUTO NACIONAL DE CANCEROLOGÍA E.S.E. - INC</t>
  </si>
  <si>
    <t>INC</t>
  </si>
  <si>
    <t>INSTITUTO NACIONAL DE FORMACIÓN TÉCNICA PROFESIONAL DE SAN JUAN DEL CESAR - INFOTEP</t>
  </si>
  <si>
    <t>INSTITUTO NACIONAL DE FORMACIÓN TÉCNICA PROFESIONAL DEL DEPARTAMENTO DE SAN ANDRÉS, PROVIDENCIA Y SANTA CATALINA - INFOTEP</t>
  </si>
  <si>
    <t>INFOTEP SAN ANDRÉS</t>
  </si>
  <si>
    <t>INSTITUTO NACIONAL DE METROLOGÍA - INM</t>
  </si>
  <si>
    <t>INM</t>
  </si>
  <si>
    <t>INSTITUTO NACIONAL DE SALUD - INS</t>
  </si>
  <si>
    <t>INSTITUTO NACIONAL DE VÍAS - INVÍAS</t>
  </si>
  <si>
    <t>INVÍAS</t>
  </si>
  <si>
    <t>INSTITUTO NACIONAL PARA CIEGOS - INCI</t>
  </si>
  <si>
    <t>INSTITUTO TÉCNICO NACIONAL DE COMERCIO SIMÓN RODRÍGUEZ - INTENALCO</t>
  </si>
  <si>
    <t>INTENALCO</t>
  </si>
  <si>
    <t>INSTITUTO TOLIMENSE DE FORMACIÓN TÉCNICA PROFESIONAL - ITFIP</t>
  </si>
  <si>
    <t>INTERCONEXIÓN ELÉCTRICA S.A. E.S.P - ISA</t>
  </si>
  <si>
    <t xml:space="preserve">INTERNEXA S.A. </t>
  </si>
  <si>
    <t>ISA INTERCOLOMBIA S.A. E.S.P.</t>
  </si>
  <si>
    <t>INTERCOLOLOMBIA</t>
  </si>
  <si>
    <t>JURISDICCIÓN ESPECIAL PARA LA PAZ - JEP</t>
  </si>
  <si>
    <t>PREVISORA</t>
  </si>
  <si>
    <t>MINISTERIO DE AGRICULTURA Y DESARROLLO RURAL - MINAGRICULTURA</t>
  </si>
  <si>
    <t>MINAGRICULTURA</t>
  </si>
  <si>
    <t>MINISTERIO DE AMBIENTE Y DESARROLLO SOSTENIBLE - MINAMBIENTE</t>
  </si>
  <si>
    <t>MINAMBIENTE</t>
  </si>
  <si>
    <t>MINISTERIO DE COMERCIO, INDUSTRIA Y TURISMO - MINCIT</t>
  </si>
  <si>
    <t>MINCIT</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</si>
  <si>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</si>
  <si>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</si>
  <si>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</si>
  <si>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</si>
  <si>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</si>
  <si>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</si>
  <si>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</si>
  <si>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</si>
  <si>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</si>
  <si>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</si>
  <si>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</si>
  <si>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</si>
  <si>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</si>
  <si>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</si>
  <si>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</si>
  <si>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</si>
  <si>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</si>
  <si>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</si>
  <si>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</si>
  <si>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</si>
  <si>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</si>
  <si>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</si>
  <si>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</si>
  <si>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</si>
  <si>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</si>
  <si>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OLEODUCTO CENTRAL S.A.- OCENSA</t>
  </si>
  <si>
    <t>OCENSA</t>
  </si>
  <si>
    <t>OPERACIONES TECNOLÓGICAS Y COMERCIALES S.A.S. - OPTECOM</t>
  </si>
  <si>
    <t>POLIPROPILENO DEL CARIBE S.A.- ESENTTIA</t>
  </si>
  <si>
    <t>ESENTTIA</t>
  </si>
  <si>
    <t>PROCURADURÍA GENERAL DE LA NACIÓN - PGN</t>
  </si>
  <si>
    <t>PGN</t>
  </si>
  <si>
    <t>RADIO TELEVISIÓN NACIONAL DE COLOMBIA - RTVC</t>
  </si>
  <si>
    <t>REFINERÍA DE CARTAGENA S.A.S - REFICAR</t>
  </si>
  <si>
    <t>REFICAR</t>
  </si>
  <si>
    <t xml:space="preserve">REGISTRADURÍA NACIONAL DEL ESTADO CIVIL </t>
  </si>
  <si>
    <t>SENADO DE LA REPÚBLICA</t>
  </si>
  <si>
    <t>SENADO</t>
  </si>
  <si>
    <t>SERVICIO AÉREO A TERRITORIOS NACIONALES - SATENA</t>
  </si>
  <si>
    <t>SERVICIO GEOLÓGICO COLOMBIANO - SGC</t>
  </si>
  <si>
    <t>SERVICIO NACIONAL DE APRENDIZAJE - SENA</t>
  </si>
  <si>
    <t>SERVICIOS POSTALES NACIONALES S.A. - 4-72</t>
  </si>
  <si>
    <t>4-72</t>
  </si>
  <si>
    <t xml:space="preserve">SISTEMAS INTELIGENTES EN RED </t>
  </si>
  <si>
    <t>SOCIEDAD COMPOUNDING AND MASTERBATCHING INDUSTRY LTDA - COMAI</t>
  </si>
  <si>
    <t>SOCIEDAD DE ACTIVOS ESPECIALES S.A.S. - SAE</t>
  </si>
  <si>
    <t>SAE</t>
  </si>
  <si>
    <t>SOCIEDAD DE TELEVISIÓN DE CALDAS, RISARALDA Y QUINDÍO LTDA - TELECAFÉ</t>
  </si>
  <si>
    <t>TELECAFÉ LTDA</t>
  </si>
  <si>
    <t>SOCIEDAD FIDUCIARIA DE DESARROLLO AGROPECUARIO S.A. - FIDUAGRARIA</t>
  </si>
  <si>
    <t xml:space="preserve">SOCIEDAD HOTELERA TEQUENDAMA S.A. - SHT </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</si>
  <si>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</si>
  <si>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</si>
  <si>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</si>
  <si>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</si>
  <si>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</si>
  <si>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</si>
  <si>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</si>
  <si>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</si>
  <si>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</si>
  <si>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</si>
  <si>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</si>
  <si>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</si>
  <si>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</si>
  <si>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</si>
  <si>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</si>
  <si>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</si>
  <si>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</si>
  <si>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</si>
  <si>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</si>
  <si>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</si>
  <si>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UNIDAD ADMINISTRATIVA ESPECIAL AGENCIA DEL INSPECTOR GENERAL DE TRIBUTOS, RENTAS Y CONTRIBUCIONES PARAFISCALES - 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</si>
  <si>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</si>
  <si>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</si>
  <si>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</si>
  <si>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</si>
  <si>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</si>
  <si>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</si>
  <si>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</si>
  <si>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</si>
  <si>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</si>
  <si>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</si>
  <si>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</si>
  <si>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</si>
  <si>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</si>
  <si>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</si>
  <si>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</si>
  <si>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</si>
  <si>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</si>
  <si>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UNIDAD DE PLANEACIÓN MINERO ENERGÉTICA - UPME</t>
  </si>
  <si>
    <t>UNIDAD DE PLANIFICACIÓN DE TIERRAS RURALES, ADECUACIÓN DE TIERRAS Y USOS AGROPECUARIOS - UPRA</t>
  </si>
  <si>
    <t>UPRA</t>
  </si>
  <si>
    <t>UNIDAD DE SERVICIOS PENITENCIARIOS Y CARCELARIOS - USPEC</t>
  </si>
  <si>
    <t>UNIDAD ESPECIAL PARA LA BÚSQUEDA DE PERSONAS DADAS POR DESAPARECIDAS EN EL CONTEXTO Y EN RAZÓN DEL CONFLICTO ARMADO - UBPD</t>
  </si>
  <si>
    <t>UBPD</t>
  </si>
  <si>
    <t>UNIDAD NACIONAL DE PROTECCIÓN - UNP</t>
  </si>
  <si>
    <t>UNIDAD NACIONAL PARA LA GESTIÓN DEL RIESGO DE DESASTRES - 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</si>
  <si>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</si>
  <si>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</si>
  <si>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</si>
  <si>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</si>
  <si>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</si>
  <si>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</si>
  <si>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</si>
  <si>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</si>
  <si>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</si>
  <si>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</si>
  <si>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</si>
  <si>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</si>
  <si>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</si>
  <si>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</si>
  <si>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</si>
  <si>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</si>
  <si>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</si>
  <si>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</si>
  <si>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DE COLOMBIA - UNAL</t>
  </si>
  <si>
    <t>UNIVERSIDAD PEDAGÓGICA NACIONAL - UPN</t>
  </si>
  <si>
    <t>UPN</t>
  </si>
  <si>
    <t>UNIVERSIDAD PEDAGÓGICA Y TECNOLÓGICA DE COLOMBIA - 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</si>
  <si>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</si>
  <si>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</si>
  <si>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</si>
  <si>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</si>
  <si>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</si>
  <si>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</si>
  <si>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</si>
  <si>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</si>
  <si>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</si>
  <si>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MINISTERIO DE CIENCIA, TECNOLOGÍA E INNOVACIÓN</t>
  </si>
  <si>
    <t>MINCIENCIA</t>
  </si>
  <si>
    <t xml:space="preserve">Contamos con un proceso, el cual suma una cuantía de $2.201.229.120 </t>
  </si>
  <si>
    <t>Contamos con un proceso, el cual suma una cuantía de $1.247.822.918</t>
  </si>
  <si>
    <t>Contamos con un proceso cuya cuantía haciende a $17.500.000</t>
  </si>
  <si>
    <t>Gerencia de Distribución</t>
  </si>
  <si>
    <t>Gerencia de Gestión Energética</t>
  </si>
  <si>
    <t>La entidad registra fallas al momento de generar y cancelar la correspondiente liquidación, al momento en  que se desvincula un trabajador.</t>
  </si>
  <si>
    <t>La entidad registra fallas en el mantenimiento e instalación de las diferentes mallas o vigas eléctricas</t>
  </si>
  <si>
    <t xml:space="preserve">Gerencia Administrativa </t>
  </si>
  <si>
    <t xml:space="preserve">La entidad registra fallas al momento de gestionar la remisión de las solicitudes sobre instalación de redes eléctricas, dificultándose el aumento en la cobertura de la prestación del servicio público domiciliario. </t>
  </si>
  <si>
    <t># Total de Actos administrativos  expedidos</t>
  </si>
  <si>
    <t>ACTUALIZAR FORMATO CONTRACTUAL</t>
  </si>
  <si>
    <t xml:space="preserve">El presente mecanismo va dirigido a la Gerencia de Gestión Energética, optando por el desarrollo de una capacitación presencial anual, en la que se comuniquen y expliquen las instrucciones pertinentes para remitir las solicitudes de instalación de las redes eléctricas, a cada entidad competente, con el fin de adelantar el proceso correspondiente que culmine con una mayor cobertura en la prestación del servicio.   </t>
  </si>
  <si>
    <t xml:space="preserve">El presente mecanismo va a dirigido a la Gerencia de Distribución, optando, por la modificación del formato contractual de AOM, incluyendo como estricta obligación de los contratistas la continua revisión y mantenimiento de las redes eléctricas. El formato será actualizado en el presente año, y socializado anualmente.  </t>
  </si>
  <si>
    <t>El presente mecanismo se dirige a los trabajadores de la Gerencia Administrativa, optando por establecer mediante acto administrativo la flexibilizción del procedimiento interno de la empresa que permita minimizar el tiempo dentro del cual debe expedirse y pagarse la liquidación definitiva de salarios por la terminación de la relación de trabajo. Acto administrativo que será socializado una vez al año.</t>
  </si>
  <si>
    <t># Total de de capacitaciones realizadas</t>
  </si>
  <si>
    <t># Total de capacitaciones programadas</t>
  </si>
  <si>
    <t># Total de formatos actualizados</t>
  </si>
  <si>
    <t># Total  de actualizaciones de formatos programadas</t>
  </si>
  <si>
    <t># Total de actos administrativos  programados</t>
  </si>
  <si>
    <t>DISEÑAR PRCEDIMIENTOS</t>
  </si>
  <si>
    <t xml:space="preserve">#Total de procedimientos diseñados </t>
  </si>
  <si>
    <t>#Total de procedimientos programados para diseñar</t>
  </si>
  <si>
    <t># Total de instrucciones expedidas y/o socializadas</t>
  </si>
  <si>
    <t># Total de instrucciones a expedir y/o socializar</t>
  </si>
  <si>
    <t>#Total de formatos contractuales actualizados y/o socializados</t>
  </si>
  <si>
    <t># Total de formatos contractuales programados para actualizar y/o socializar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</si>
</sst>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6"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
      <left/>
      <right/>
      <top/>
      <bottom style="double">
        <color indexed="64"/>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7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4"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0" fillId="0" borderId="0" xfId="0" applyAlignment="1">
      <alignment wrapText="1"/>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Fill="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6" borderId="3" xfId="0" applyFont="1" applyFill="1" applyBorder="1" applyAlignment="1" applyProtection="1">
      <alignment horizontal="left" vertical="center" wrapText="1" indent="1"/>
      <protection locked="0"/>
    </xf>
    <xf numFmtId="0" fontId="1" fillId="6" borderId="4"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left" vertical="center" wrapText="1" indent="1"/>
      <protection locked="0"/>
    </xf>
    <xf numFmtId="0" fontId="1" fillId="6" borderId="8" xfId="0" applyFont="1" applyFill="1" applyBorder="1" applyAlignment="1" applyProtection="1">
      <alignment horizontal="center" vertical="center" wrapText="1"/>
      <protection locked="0"/>
    </xf>
    <xf numFmtId="165" fontId="1" fillId="6" borderId="8" xfId="0" applyNumberFormat="1"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left" vertical="center" wrapText="1"/>
      <protection locked="0"/>
    </xf>
    <xf numFmtId="0" fontId="0" fillId="2" borderId="0" xfId="0" applyFill="1" applyBorder="1"/>
    <xf numFmtId="0" fontId="0" fillId="6" borderId="0" xfId="0" applyFill="1" applyBorder="1" applyProtection="1">
      <protection locked="0"/>
    </xf>
    <xf numFmtId="0" fontId="0" fillId="6" borderId="24" xfId="0" applyFill="1" applyBorder="1"/>
    <xf numFmtId="0" fontId="0" fillId="6" borderId="2" xfId="0" applyFill="1" applyBorder="1" applyProtection="1">
      <protection locked="0"/>
    </xf>
    <xf numFmtId="0" fontId="0" fillId="6" borderId="1" xfId="0" applyFill="1" applyBorder="1" applyProtection="1">
      <protection locked="0"/>
    </xf>
    <xf numFmtId="0" fontId="0" fillId="6" borderId="5" xfId="0" applyFill="1" applyBorder="1" applyProtection="1">
      <protection locked="0"/>
    </xf>
    <xf numFmtId="0" fontId="0" fillId="6" borderId="16" xfId="0" applyFill="1" applyBorder="1" applyProtection="1">
      <protection locked="0"/>
    </xf>
    <xf numFmtId="165" fontId="1" fillId="6" borderId="1" xfId="0" applyNumberFormat="1" applyFont="1" applyFill="1" applyBorder="1" applyAlignment="1" applyProtection="1">
      <alignment horizontal="center" vertical="center"/>
      <protection locked="0"/>
    </xf>
    <xf numFmtId="0" fontId="0" fillId="6" borderId="2" xfId="0" applyFill="1" applyBorder="1" applyAlignment="1" applyProtection="1">
      <alignment wrapText="1"/>
      <protection locked="0"/>
    </xf>
    <xf numFmtId="0" fontId="0" fillId="0" borderId="15" xfId="0" applyBorder="1"/>
    <xf numFmtId="0" fontId="0" fillId="0" borderId="9" xfId="0" applyBorder="1"/>
    <xf numFmtId="0" fontId="1" fillId="6" borderId="11"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42">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20.png"/><Relationship Id="rId7" Type="http://schemas.openxmlformats.org/officeDocument/2006/relationships/image" Target="../media/image23.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21.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25.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8.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10.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7.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2.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5.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9.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6" totalsRowShown="0" headerRowDxfId="41" dataDxfId="39" headerRowBorderDxfId="40" tableBorderDxfId="38" totalsRowBorderDxfId="37">
  <sortState ref="B3:D276">
    <sortCondition ref="C3"/>
  </sortState>
  <tableColumns count="3">
    <tableColumn id="1" xr3:uid="{00000000-0010-0000-0000-000001000000}" name="ID ENTIDAD" dataDxfId="36"/>
    <tableColumn id="2" xr3:uid="{00000000-0010-0000-0000-000002000000}" name="ENTIDAD" dataDxfId="35"/>
    <tableColumn id="3" xr3:uid="{00000000-0010-0000-0000-000003000000}" name="NOM CORTO" dataDxfId="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6" t="s">
        <v>1492</v>
      </c>
      <c r="F1" s="26" t="s">
        <v>0</v>
      </c>
      <c r="H1" s="26" t="s">
        <v>1521</v>
      </c>
      <c r="J1" s="26" t="s">
        <v>1493</v>
      </c>
      <c r="K1" s="26" t="s">
        <v>1522</v>
      </c>
    </row>
    <row r="2" spans="4:11" x14ac:dyDescent="0.25">
      <c r="D2">
        <v>1</v>
      </c>
      <c r="E2" s="23" t="s">
        <v>1504</v>
      </c>
      <c r="F2" s="23" t="s">
        <v>1511</v>
      </c>
      <c r="G2" s="24">
        <v>43831</v>
      </c>
      <c r="H2" s="23" t="s">
        <v>1483</v>
      </c>
      <c r="I2" s="23" t="s">
        <v>1487</v>
      </c>
      <c r="J2" s="23" t="s">
        <v>1494</v>
      </c>
      <c r="K2" s="23" t="s">
        <v>1489</v>
      </c>
    </row>
    <row r="3" spans="4:11" x14ac:dyDescent="0.25">
      <c r="D3">
        <v>2</v>
      </c>
      <c r="E3" s="23" t="s">
        <v>1505</v>
      </c>
      <c r="F3" s="23" t="s">
        <v>1515</v>
      </c>
      <c r="G3" s="24">
        <v>45657</v>
      </c>
      <c r="H3" s="23" t="s">
        <v>1484</v>
      </c>
      <c r="I3" s="23" t="s">
        <v>1488</v>
      </c>
      <c r="J3" s="23" t="s">
        <v>1495</v>
      </c>
      <c r="K3" s="23" t="s">
        <v>1487</v>
      </c>
    </row>
    <row r="4" spans="4:11" x14ac:dyDescent="0.25">
      <c r="D4">
        <v>3</v>
      </c>
      <c r="E4" s="23" t="s">
        <v>1506</v>
      </c>
      <c r="F4" s="23" t="s">
        <v>1510</v>
      </c>
      <c r="H4" s="23" t="s">
        <v>1485</v>
      </c>
      <c r="I4" s="23" t="s">
        <v>1489</v>
      </c>
      <c r="J4" s="23" t="s">
        <v>1500</v>
      </c>
      <c r="K4" s="23" t="s">
        <v>1517</v>
      </c>
    </row>
    <row r="5" spans="4:11" x14ac:dyDescent="0.25">
      <c r="D5">
        <v>4</v>
      </c>
      <c r="E5" s="23" t="s">
        <v>1507</v>
      </c>
      <c r="F5" s="23" t="s">
        <v>1512</v>
      </c>
      <c r="H5" s="23" t="s">
        <v>1486</v>
      </c>
      <c r="I5" s="23" t="s">
        <v>1490</v>
      </c>
      <c r="J5" s="23" t="s">
        <v>1496</v>
      </c>
      <c r="K5" s="23" t="s">
        <v>1488</v>
      </c>
    </row>
    <row r="6" spans="4:11" x14ac:dyDescent="0.25">
      <c r="D6">
        <v>5</v>
      </c>
      <c r="E6" s="23" t="s">
        <v>1508</v>
      </c>
      <c r="F6" s="23" t="s">
        <v>1514</v>
      </c>
      <c r="I6" s="23" t="s">
        <v>1516</v>
      </c>
      <c r="J6" s="23" t="s">
        <v>1497</v>
      </c>
      <c r="K6" s="23" t="s">
        <v>1516</v>
      </c>
    </row>
    <row r="7" spans="4:11" x14ac:dyDescent="0.25">
      <c r="D7">
        <v>6</v>
      </c>
      <c r="E7" s="23" t="s">
        <v>1509</v>
      </c>
      <c r="F7" s="23" t="s">
        <v>1513</v>
      </c>
      <c r="I7" s="23" t="s">
        <v>1517</v>
      </c>
      <c r="J7" t="s">
        <v>1498</v>
      </c>
      <c r="K7" s="23" t="s">
        <v>1490</v>
      </c>
    </row>
    <row r="8" spans="4:11" x14ac:dyDescent="0.25">
      <c r="D8">
        <v>7</v>
      </c>
      <c r="E8" s="23" t="s">
        <v>1749</v>
      </c>
      <c r="F8" s="23" t="s">
        <v>1750</v>
      </c>
      <c r="J8" t="s">
        <v>1499</v>
      </c>
    </row>
    <row r="9" spans="4:11" x14ac:dyDescent="0.25">
      <c r="D9">
        <v>8</v>
      </c>
      <c r="F9" s="23"/>
      <c r="J9" t="s">
        <v>1520</v>
      </c>
    </row>
    <row r="10" spans="4:11" x14ac:dyDescent="0.25">
      <c r="D10">
        <v>9</v>
      </c>
      <c r="F10" s="23"/>
    </row>
    <row r="11" spans="4:11" x14ac:dyDescent="0.25">
      <c r="D11">
        <v>10</v>
      </c>
      <c r="F11" s="23"/>
    </row>
    <row r="12" spans="4:11" x14ac:dyDescent="0.25">
      <c r="D12">
        <v>11</v>
      </c>
      <c r="F12" s="23"/>
    </row>
    <row r="13" spans="4:11" x14ac:dyDescent="0.25">
      <c r="D13">
        <v>12</v>
      </c>
      <c r="F13" s="23"/>
    </row>
    <row r="14" spans="4:11" x14ac:dyDescent="0.25">
      <c r="D14">
        <v>13</v>
      </c>
      <c r="F14" s="23"/>
    </row>
    <row r="15" spans="4:11" x14ac:dyDescent="0.25">
      <c r="D15">
        <v>14</v>
      </c>
      <c r="F15" s="23"/>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A3:AF42"/>
  <sheetViews>
    <sheetView showGridLines="0" showRowColHeaders="0" topLeftCell="P25" zoomScaleNormal="100" workbookViewId="0"/>
  </sheetViews>
  <sheetFormatPr baseColWidth="10" defaultColWidth="11.42578125" defaultRowHeight="18.75" x14ac:dyDescent="0.3"/>
  <cols>
    <col min="1" max="1" width="5.7109375" style="110"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3.25" x14ac:dyDescent="0.3">
      <c r="B3" s="179" t="s">
        <v>1745</v>
      </c>
      <c r="C3" s="179"/>
      <c r="D3" s="179"/>
      <c r="E3" s="179"/>
      <c r="F3" s="179"/>
      <c r="G3" s="179"/>
      <c r="H3" s="179"/>
      <c r="I3" s="179"/>
      <c r="J3" s="179"/>
      <c r="K3" s="179"/>
      <c r="M3" s="109"/>
      <c r="N3" s="75"/>
      <c r="O3" s="75"/>
      <c r="P3" s="61"/>
      <c r="Q3" s="61"/>
      <c r="R3" s="61"/>
      <c r="S3" s="61"/>
      <c r="T3" s="61"/>
      <c r="U3" s="61"/>
      <c r="V3" s="61"/>
      <c r="W3" s="61"/>
      <c r="X3" s="57"/>
      <c r="Y3" s="57"/>
    </row>
    <row r="4" spans="2:32" ht="26.25" customHeight="1" x14ac:dyDescent="0.4">
      <c r="B4" s="223" t="s">
        <v>1743</v>
      </c>
      <c r="C4" s="224"/>
      <c r="D4" s="224"/>
      <c r="E4" s="224"/>
      <c r="F4" s="224"/>
      <c r="G4" s="224"/>
      <c r="H4" s="224"/>
      <c r="I4" s="224"/>
      <c r="J4" s="224"/>
      <c r="K4" s="224"/>
      <c r="N4" s="106"/>
      <c r="O4" s="106"/>
      <c r="P4" s="106"/>
      <c r="Q4" s="106"/>
      <c r="R4" s="106"/>
      <c r="S4" s="106"/>
      <c r="T4" s="106"/>
      <c r="U4" s="106"/>
      <c r="V4" s="106"/>
    </row>
    <row r="5" spans="2:32" ht="26.25" customHeight="1" x14ac:dyDescent="0.4">
      <c r="B5" s="223" t="s">
        <v>1744</v>
      </c>
      <c r="C5" s="224"/>
      <c r="D5" s="224"/>
      <c r="E5" s="224"/>
      <c r="F5" s="224"/>
      <c r="G5" s="224"/>
      <c r="H5" s="224"/>
      <c r="I5" s="224"/>
      <c r="J5" s="224"/>
      <c r="K5" s="224"/>
      <c r="N5" s="106"/>
      <c r="O5" s="106"/>
      <c r="P5" s="106"/>
      <c r="Q5" s="106"/>
      <c r="R5" s="106"/>
      <c r="S5" s="106"/>
      <c r="T5" s="106"/>
      <c r="U5" s="106"/>
      <c r="V5" s="106"/>
    </row>
    <row r="6" spans="2:32" ht="13.5" customHeight="1" x14ac:dyDescent="0.4">
      <c r="B6" s="55"/>
      <c r="C6" s="55"/>
      <c r="D6" s="55"/>
      <c r="E6" s="55"/>
      <c r="F6" s="55"/>
      <c r="G6" s="55"/>
      <c r="H6" s="55"/>
      <c r="I6" s="55"/>
      <c r="J6" s="55"/>
      <c r="K6" s="55"/>
      <c r="N6" s="106"/>
      <c r="O6" s="106"/>
      <c r="P6" s="106"/>
      <c r="Q6" s="106"/>
      <c r="R6" s="106"/>
      <c r="S6" s="106"/>
      <c r="T6" s="106"/>
      <c r="U6" s="106"/>
      <c r="V6" s="106"/>
    </row>
    <row r="7" spans="2:32" ht="26.25" customHeight="1" x14ac:dyDescent="0.4">
      <c r="B7" s="55"/>
      <c r="C7" s="55"/>
      <c r="D7" s="55"/>
      <c r="E7" s="55"/>
      <c r="F7" s="55"/>
      <c r="G7" s="55"/>
      <c r="H7" s="55"/>
      <c r="I7" s="55"/>
      <c r="J7" s="55"/>
      <c r="K7" s="55"/>
      <c r="N7" s="106"/>
      <c r="O7" s="106"/>
      <c r="P7" s="106"/>
      <c r="Q7" s="106"/>
      <c r="R7" s="106"/>
      <c r="S7" s="106"/>
      <c r="T7" s="106"/>
      <c r="U7" s="106"/>
      <c r="V7" s="106"/>
    </row>
    <row r="8" spans="2:32" ht="26.25" customHeight="1" x14ac:dyDescent="0.4">
      <c r="B8" s="55"/>
      <c r="C8" s="55"/>
      <c r="D8" s="55"/>
      <c r="E8" s="55"/>
      <c r="F8" s="55"/>
      <c r="G8" s="55"/>
      <c r="H8" s="55"/>
      <c r="I8" s="55"/>
      <c r="J8" s="55"/>
      <c r="K8" s="55"/>
      <c r="N8" s="106"/>
      <c r="O8" s="106"/>
      <c r="P8" s="106"/>
      <c r="Q8" s="106"/>
      <c r="R8" s="106"/>
      <c r="S8" s="106"/>
      <c r="T8" s="106"/>
      <c r="U8" s="106"/>
      <c r="V8" s="106"/>
    </row>
    <row r="9" spans="2:32" ht="26.25" customHeight="1" x14ac:dyDescent="0.4">
      <c r="B9" s="55"/>
      <c r="C9" s="55"/>
      <c r="D9" s="55"/>
      <c r="E9" s="55"/>
      <c r="F9" s="55"/>
      <c r="G9" s="55"/>
      <c r="H9" s="55"/>
      <c r="I9" s="55"/>
      <c r="J9" s="55"/>
      <c r="K9" s="55"/>
      <c r="N9" s="106"/>
      <c r="O9" s="106"/>
      <c r="P9" s="106"/>
      <c r="Q9" s="106"/>
      <c r="R9" s="106"/>
      <c r="S9" s="106"/>
      <c r="T9" s="106"/>
      <c r="U9" s="106"/>
      <c r="V9" s="106"/>
    </row>
    <row r="10" spans="2:32" ht="26.25" customHeight="1" x14ac:dyDescent="0.4">
      <c r="B10" s="55"/>
      <c r="C10" s="55"/>
      <c r="D10" s="55"/>
      <c r="E10" s="55"/>
      <c r="F10" s="55"/>
      <c r="G10" s="55"/>
      <c r="H10" s="55"/>
      <c r="I10" s="55"/>
      <c r="J10" s="55"/>
      <c r="K10" s="55"/>
      <c r="N10" s="106"/>
      <c r="O10" s="106"/>
      <c r="P10" s="106"/>
      <c r="Q10" s="106"/>
      <c r="R10" s="106"/>
      <c r="S10" s="106"/>
      <c r="T10" s="106"/>
      <c r="U10" s="106"/>
      <c r="V10" s="106"/>
    </row>
    <row r="11" spans="2:32" ht="26.25" customHeight="1" x14ac:dyDescent="0.4">
      <c r="B11" s="55"/>
      <c r="C11" s="55"/>
      <c r="D11" s="55"/>
      <c r="E11" s="55"/>
      <c r="F11" s="55"/>
      <c r="G11" s="55"/>
      <c r="H11" s="55"/>
      <c r="I11" s="55"/>
      <c r="J11" s="55"/>
      <c r="K11" s="55"/>
      <c r="N11" s="106"/>
      <c r="O11" s="106"/>
      <c r="P11" s="106"/>
      <c r="Q11" s="106"/>
      <c r="R11" s="106"/>
      <c r="S11" s="106"/>
      <c r="T11" s="106"/>
      <c r="U11" s="106"/>
      <c r="V11" s="106"/>
    </row>
    <row r="12" spans="2:32" ht="26.25" customHeight="1" x14ac:dyDescent="0.4">
      <c r="B12" s="56"/>
      <c r="C12" s="55"/>
      <c r="D12" s="55"/>
      <c r="E12" s="55"/>
      <c r="F12" s="55"/>
      <c r="G12" s="55"/>
      <c r="H12" s="55"/>
      <c r="I12" s="55"/>
      <c r="J12" s="55"/>
      <c r="K12" s="55"/>
      <c r="N12" s="106"/>
      <c r="O12" s="106"/>
      <c r="P12" s="106"/>
      <c r="Q12" s="106"/>
      <c r="R12" s="106"/>
      <c r="S12" s="106"/>
      <c r="T12" s="106"/>
      <c r="U12" s="106"/>
      <c r="V12" s="106"/>
    </row>
    <row r="13" spans="2:32" ht="9.75" customHeight="1" x14ac:dyDescent="0.3"/>
    <row r="14" spans="2:32" x14ac:dyDescent="0.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x14ac:dyDescent="0.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x14ac:dyDescent="0.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x14ac:dyDescent="0.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x14ac:dyDescent="0.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x14ac:dyDescent="0.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x14ac:dyDescent="0.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x14ac:dyDescent="0.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x14ac:dyDescent="0.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x14ac:dyDescent="0.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x14ac:dyDescent="0.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x14ac:dyDescent="0.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x14ac:dyDescent="0.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x14ac:dyDescent="0.3"/>
    <row r="28" spans="2:32" x14ac:dyDescent="0.3">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x14ac:dyDescent="0.3">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x14ac:dyDescent="0.3">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x14ac:dyDescent="0.3">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x14ac:dyDescent="0.3">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x14ac:dyDescent="0.3">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x14ac:dyDescent="0.3">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x14ac:dyDescent="0.3">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x14ac:dyDescent="0.3">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x14ac:dyDescent="0.3">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x14ac:dyDescent="0.3">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x14ac:dyDescent="0.3">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x14ac:dyDescent="0.3">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x14ac:dyDescent="0.3">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x14ac:dyDescent="0.3">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workbookViewId="0">
      <selection activeCell="K21" sqref="K21"/>
    </sheetView>
  </sheetViews>
  <sheetFormatPr baseColWidth="10" defaultRowHeight="15" x14ac:dyDescent="0.25"/>
  <cols>
    <col min="1" max="1" width="5.7109375" customWidth="1"/>
    <col min="12" max="12" width="6.5703125" customWidth="1"/>
  </cols>
  <sheetData>
    <row r="3" spans="2:11" ht="18.75" x14ac:dyDescent="0.25">
      <c r="B3" s="179" t="s">
        <v>1788</v>
      </c>
      <c r="C3" s="179"/>
      <c r="D3" s="179"/>
      <c r="E3" s="179"/>
      <c r="F3" s="179"/>
      <c r="G3" s="179"/>
      <c r="H3" s="179"/>
      <c r="I3" s="179"/>
      <c r="J3" s="179"/>
      <c r="K3" s="179"/>
    </row>
    <row r="5" spans="2:11" x14ac:dyDescent="0.25">
      <c r="B5" s="221" t="s">
        <v>1815</v>
      </c>
      <c r="C5" s="221"/>
      <c r="D5" s="221"/>
      <c r="E5" s="221"/>
      <c r="F5" s="221"/>
      <c r="G5" s="221"/>
      <c r="H5" s="221"/>
      <c r="I5" s="221"/>
      <c r="J5" s="221"/>
      <c r="K5" s="221"/>
    </row>
    <row r="6" spans="2:11" x14ac:dyDescent="0.25">
      <c r="B6" s="221"/>
      <c r="C6" s="221"/>
      <c r="D6" s="221"/>
      <c r="E6" s="221"/>
      <c r="F6" s="221"/>
      <c r="G6" s="221"/>
      <c r="H6" s="221"/>
      <c r="I6" s="221"/>
      <c r="J6" s="221"/>
      <c r="K6" s="221"/>
    </row>
    <row r="7" spans="2:11" x14ac:dyDescent="0.25">
      <c r="B7" s="221"/>
      <c r="C7" s="221"/>
      <c r="D7" s="221"/>
      <c r="E7" s="221"/>
      <c r="F7" s="221"/>
      <c r="G7" s="221"/>
      <c r="H7" s="221"/>
      <c r="I7" s="221"/>
      <c r="J7" s="221"/>
      <c r="K7" s="221"/>
    </row>
    <row r="8" spans="2:11" x14ac:dyDescent="0.25">
      <c r="B8" s="225"/>
      <c r="C8" s="225"/>
      <c r="D8" s="225"/>
      <c r="E8" s="225"/>
      <c r="F8" s="225"/>
      <c r="G8" s="225"/>
      <c r="H8" s="225"/>
      <c r="I8" s="225"/>
      <c r="J8" s="225"/>
      <c r="K8" s="225"/>
    </row>
    <row r="9" spans="2:11" x14ac:dyDescent="0.25">
      <c r="B9" s="225"/>
      <c r="C9" s="225"/>
      <c r="D9" s="225"/>
      <c r="E9" s="225"/>
      <c r="F9" s="225"/>
      <c r="G9" s="225"/>
      <c r="H9" s="225"/>
      <c r="I9" s="225"/>
      <c r="J9" s="225"/>
      <c r="K9" s="22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workbookViewId="0"/>
  </sheetViews>
  <sheetFormatPr baseColWidth="10" defaultRowHeight="15" x14ac:dyDescent="0.25"/>
  <cols>
    <col min="1" max="1" width="5.7109375" customWidth="1"/>
    <col min="12" max="12" width="6.5703125" customWidth="1"/>
  </cols>
  <sheetData>
    <row r="3" spans="2:11" ht="18.75" x14ac:dyDescent="0.25">
      <c r="B3" s="179" t="s">
        <v>1789</v>
      </c>
      <c r="C3" s="179"/>
      <c r="D3" s="179"/>
      <c r="E3" s="179"/>
      <c r="F3" s="179"/>
      <c r="G3" s="179"/>
      <c r="H3" s="179"/>
      <c r="I3" s="179"/>
      <c r="J3" s="179"/>
      <c r="K3" s="179"/>
    </row>
    <row r="4" spans="2:11" x14ac:dyDescent="0.25">
      <c r="B4" s="221" t="s">
        <v>1790</v>
      </c>
      <c r="C4" s="221"/>
      <c r="D4" s="221"/>
      <c r="E4" s="221"/>
      <c r="F4" s="221"/>
      <c r="G4" s="221"/>
      <c r="H4" s="221"/>
      <c r="I4" s="221"/>
      <c r="J4" s="221"/>
      <c r="K4" s="221"/>
    </row>
    <row r="5" spans="2:11" x14ac:dyDescent="0.25">
      <c r="B5" s="221"/>
      <c r="C5" s="221"/>
      <c r="D5" s="221"/>
      <c r="E5" s="221"/>
      <c r="F5" s="221"/>
      <c r="G5" s="221"/>
      <c r="H5" s="221"/>
      <c r="I5" s="221"/>
      <c r="J5" s="221"/>
      <c r="K5" s="221"/>
    </row>
    <row r="6" spans="2:11" x14ac:dyDescent="0.25">
      <c r="B6" s="221"/>
      <c r="C6" s="221"/>
      <c r="D6" s="221"/>
      <c r="E6" s="221"/>
      <c r="F6" s="221"/>
      <c r="G6" s="221"/>
      <c r="H6" s="221"/>
      <c r="I6" s="221"/>
      <c r="J6" s="221"/>
      <c r="K6" s="221"/>
    </row>
    <row r="7" spans="2:11" x14ac:dyDescent="0.25">
      <c r="B7" s="225"/>
      <c r="C7" s="225"/>
      <c r="D7" s="225"/>
      <c r="E7" s="225"/>
      <c r="F7" s="225"/>
      <c r="G7" s="225"/>
      <c r="H7" s="225"/>
      <c r="I7" s="225"/>
      <c r="J7" s="225"/>
      <c r="K7" s="225"/>
    </row>
    <row r="8" spans="2:11" x14ac:dyDescent="0.25">
      <c r="B8" s="225"/>
      <c r="C8" s="225"/>
      <c r="D8" s="225"/>
      <c r="E8" s="225"/>
      <c r="F8" s="225"/>
      <c r="G8" s="225"/>
      <c r="H8" s="225"/>
      <c r="I8" s="225"/>
      <c r="J8" s="225"/>
      <c r="K8" s="225"/>
    </row>
    <row r="9" spans="2:11" x14ac:dyDescent="0.25">
      <c r="B9" s="225"/>
      <c r="C9" s="225"/>
      <c r="D9" s="225"/>
      <c r="E9" s="225"/>
      <c r="F9" s="225"/>
      <c r="G9" s="225"/>
      <c r="H9" s="225"/>
      <c r="I9" s="225"/>
      <c r="J9" s="225"/>
      <c r="K9" s="225"/>
    </row>
    <row r="10" spans="2:11" x14ac:dyDescent="0.25">
      <c r="B10" s="225"/>
      <c r="C10" s="225"/>
      <c r="D10" s="225"/>
      <c r="E10" s="225"/>
      <c r="F10" s="225"/>
      <c r="G10" s="225"/>
      <c r="H10" s="225"/>
      <c r="I10" s="225"/>
      <c r="J10" s="225"/>
      <c r="K10" s="225"/>
    </row>
    <row r="11" spans="2:11" x14ac:dyDescent="0.25">
      <c r="B11" s="60"/>
      <c r="C11" s="60"/>
      <c r="D11" s="60"/>
      <c r="E11" s="60"/>
      <c r="F11" s="60"/>
      <c r="G11" s="60"/>
      <c r="H11" s="60"/>
      <c r="I11" s="60"/>
      <c r="J11" s="60"/>
      <c r="K11" s="60"/>
    </row>
    <row r="12" spans="2:11" x14ac:dyDescent="0.25">
      <c r="B12" s="60"/>
      <c r="C12" s="60"/>
      <c r="D12" s="60"/>
      <c r="E12" s="60"/>
      <c r="F12" s="60"/>
      <c r="G12" s="60"/>
      <c r="H12" s="60"/>
      <c r="I12" s="60"/>
      <c r="J12" s="60"/>
      <c r="K12" s="60"/>
    </row>
    <row r="13" spans="2:11" x14ac:dyDescent="0.25">
      <c r="B13" s="60"/>
      <c r="C13" s="60"/>
      <c r="D13" s="60"/>
      <c r="E13" s="60"/>
      <c r="F13" s="60"/>
      <c r="G13" s="60"/>
      <c r="H13" s="60"/>
      <c r="I13" s="60"/>
      <c r="J13" s="60"/>
      <c r="K13" s="60"/>
    </row>
    <row r="14" spans="2:11" x14ac:dyDescent="0.25">
      <c r="B14" s="60"/>
      <c r="C14" s="60"/>
      <c r="D14" s="60"/>
      <c r="E14" s="60"/>
      <c r="F14" s="60"/>
      <c r="G14" s="60"/>
      <c r="H14" s="60"/>
      <c r="I14" s="60"/>
      <c r="J14" s="60"/>
      <c r="K14" s="60"/>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63"/>
  <sheetViews>
    <sheetView showGridLines="0" topLeftCell="A8" zoomScale="70" zoomScaleNormal="70" workbookViewId="0">
      <selection activeCell="E8" sqref="E8"/>
    </sheetView>
  </sheetViews>
  <sheetFormatPr baseColWidth="10" defaultRowHeight="15" x14ac:dyDescent="0.25"/>
  <cols>
    <col min="1" max="1" width="5.7109375" style="62"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8.75" x14ac:dyDescent="0.25">
      <c r="A3" s="38"/>
      <c r="B3" s="229" t="s">
        <v>1768</v>
      </c>
      <c r="C3" s="209"/>
      <c r="D3" s="209"/>
      <c r="E3" s="209"/>
      <c r="F3" s="209"/>
      <c r="G3" s="68"/>
      <c r="H3" s="38"/>
      <c r="I3" s="90"/>
      <c r="J3" s="91"/>
      <c r="K3" s="91"/>
      <c r="L3" s="71"/>
      <c r="M3" s="249"/>
      <c r="N3" s="249"/>
      <c r="O3" s="115"/>
      <c r="P3" s="249"/>
      <c r="Q3" s="249"/>
    </row>
    <row r="4" spans="1:17" ht="15.75" x14ac:dyDescent="0.25">
      <c r="A4" s="38"/>
      <c r="B4" s="63"/>
      <c r="C4" s="63"/>
      <c r="D4" s="63"/>
      <c r="E4" s="63"/>
      <c r="F4" s="63"/>
      <c r="G4" s="63"/>
      <c r="H4" s="38"/>
      <c r="I4" s="38"/>
      <c r="J4" s="38"/>
      <c r="K4" s="38"/>
      <c r="L4" s="38"/>
      <c r="M4" s="38"/>
      <c r="N4" s="38"/>
      <c r="O4" s="38"/>
      <c r="P4" s="38"/>
      <c r="Q4" s="38"/>
    </row>
    <row r="5" spans="1:17" ht="15.75" x14ac:dyDescent="0.25">
      <c r="A5" s="38"/>
      <c r="B5" s="235" t="s">
        <v>1831</v>
      </c>
      <c r="C5" s="222"/>
      <c r="D5" s="236"/>
      <c r="E5" s="226" t="s">
        <v>1770</v>
      </c>
      <c r="F5" s="227"/>
      <c r="G5" s="228"/>
      <c r="H5" s="241" t="s">
        <v>1771</v>
      </c>
      <c r="I5" s="242"/>
      <c r="J5" s="242"/>
      <c r="K5" s="242"/>
      <c r="L5" s="242"/>
      <c r="M5" s="242"/>
      <c r="N5" s="242"/>
      <c r="O5" s="242"/>
      <c r="P5" s="242"/>
      <c r="Q5" s="243"/>
    </row>
    <row r="6" spans="1:17" ht="15.75" x14ac:dyDescent="0.25">
      <c r="A6" s="38"/>
      <c r="B6" s="237"/>
      <c r="C6" s="237"/>
      <c r="D6" s="238"/>
      <c r="E6" s="230" t="s">
        <v>1538</v>
      </c>
      <c r="F6" s="231"/>
      <c r="G6" s="232"/>
      <c r="H6" s="247" t="s">
        <v>1772</v>
      </c>
      <c r="I6" s="248"/>
      <c r="J6" s="248"/>
      <c r="K6" s="246"/>
      <c r="L6" s="244" t="s">
        <v>1773</v>
      </c>
      <c r="M6" s="245"/>
      <c r="N6" s="245"/>
      <c r="O6" s="246"/>
      <c r="P6" s="233" t="s">
        <v>1774</v>
      </c>
      <c r="Q6" s="239" t="s">
        <v>1841</v>
      </c>
    </row>
    <row r="7" spans="1:17" ht="30" customHeight="1" x14ac:dyDescent="0.25">
      <c r="A7" s="38"/>
      <c r="B7" s="59" t="s">
        <v>1503</v>
      </c>
      <c r="C7" s="66" t="s">
        <v>1769</v>
      </c>
      <c r="D7" s="59" t="s">
        <v>0</v>
      </c>
      <c r="E7" s="58" t="s">
        <v>1777</v>
      </c>
      <c r="F7" s="58" t="s">
        <v>1778</v>
      </c>
      <c r="G7" s="58" t="s">
        <v>1479</v>
      </c>
      <c r="H7" s="70" t="s">
        <v>1480</v>
      </c>
      <c r="I7" s="70" t="s">
        <v>1481</v>
      </c>
      <c r="J7" s="70" t="s">
        <v>1482</v>
      </c>
      <c r="K7" s="70" t="s">
        <v>1840</v>
      </c>
      <c r="L7" s="65" t="s">
        <v>1480</v>
      </c>
      <c r="M7" s="65" t="s">
        <v>1481</v>
      </c>
      <c r="N7" s="65" t="s">
        <v>1482</v>
      </c>
      <c r="O7" s="65" t="s">
        <v>1840</v>
      </c>
      <c r="P7" s="234"/>
      <c r="Q7" s="240"/>
    </row>
    <row r="8" spans="1:17" ht="165" customHeight="1" x14ac:dyDescent="0.25">
      <c r="A8" s="38"/>
      <c r="B8" s="22" t="str">
        <f>IF('PLAN DE ACCIÓN'!E10=0,"",'PLAN DE ACCIÓN'!E10)</f>
        <v xml:space="preserve">La entidad registra fallas al momento de gestionar la remisión de las solicitudes sobre instalación de redes eléctricas, dificultándose el aumento en la cobertura de la prestación del servicio público domiciliario. </v>
      </c>
      <c r="C8" s="22">
        <f>IF('PLAN DE ACCIÓN'!K10=0,"",'PLAN DE ACCIÓN'!K10)</f>
        <v>1</v>
      </c>
      <c r="D8" s="22" t="str">
        <f>IF(IF(+'PLAN DE ACCIÓN'!M10=0,'PLAN DE ACCIÓN'!L10,'PLAN DE ACCIÓN'!M10)=0,"",IF(+'PLAN DE ACCIÓN'!M10=0,'PLAN DE ACCIÓN'!L10,'PLAN DE ACCIÓN'!M10))</f>
        <v>Capacitación presencial</v>
      </c>
      <c r="E8" s="40" t="s">
        <v>2212</v>
      </c>
      <c r="F8" s="40" t="s">
        <v>2213</v>
      </c>
      <c r="G8" s="21" t="str">
        <f>+IF(AND(E8&lt;&gt;"",F8&lt;&gt;""),"( "&amp;E8&amp;" / "&amp;F8&amp;" ) * 100","(Numerador / Denominador )*100")</f>
        <v>( # Total de de capacitaciones realizadas / # Total de capacitaciones programadas ) * 100</v>
      </c>
      <c r="H8" s="127"/>
      <c r="I8" s="127"/>
      <c r="J8" s="64" t="str">
        <f t="shared" ref="J8" si="0">IFERROR(H8/I8,"")</f>
        <v/>
      </c>
      <c r="K8" s="135"/>
      <c r="L8" s="125"/>
      <c r="M8" s="125"/>
      <c r="N8" s="25" t="str">
        <f t="shared" ref="N8" si="1">IFERROR(L8/M8,"")</f>
        <v/>
      </c>
      <c r="O8" s="133"/>
      <c r="P8" s="25" t="str">
        <f t="shared" ref="P8" si="2">+IFERROR(AVERAGE(J8,N8),"")</f>
        <v/>
      </c>
      <c r="Q8" s="132"/>
    </row>
    <row r="9" spans="1:17" ht="165" customHeight="1" x14ac:dyDescent="0.25">
      <c r="A9" s="38"/>
      <c r="B9" s="22" t="e">
        <f>IF('PLAN DE ACCIÓN'!#REF!=0,"",'PLAN DE ACCIÓN'!#REF!)</f>
        <v>#REF!</v>
      </c>
      <c r="C9" s="22" t="e">
        <f>IF('PLAN DE ACCIÓN'!#REF!=0,"",'PLAN DE ACCIÓN'!#REF!)</f>
        <v>#REF!</v>
      </c>
      <c r="D9" s="22" t="e">
        <f>IF(IF(+'PLAN DE ACCIÓN'!#REF!=0,'PLAN DE ACCIÓN'!#REF!,'PLAN DE ACCIÓN'!#REF!)=0,"",IF(+'PLAN DE ACCIÓN'!#REF!=0,'PLAN DE ACCIÓN'!#REF!,'PLAN DE ACCIÓN'!#REF!))</f>
        <v>#REF!</v>
      </c>
      <c r="E9" s="40"/>
      <c r="F9" s="40"/>
      <c r="G9" s="21" t="str">
        <f t="shared" ref="G9:G37" si="3">+IF(AND(E9&lt;&gt;"",F9&lt;&gt;""),"( "&amp;E9&amp;" / "&amp;F9&amp;" ) * 100","(Numerador / Denominador )*100")</f>
        <v>(Numerador / Denominador )*100</v>
      </c>
      <c r="H9" s="127"/>
      <c r="I9" s="127"/>
      <c r="J9" s="64" t="str">
        <f t="shared" ref="J9:J37" si="4">IFERROR(H9/I9,"")</f>
        <v/>
      </c>
      <c r="K9" s="135"/>
      <c r="L9" s="125"/>
      <c r="M9" s="125"/>
      <c r="N9" s="25" t="str">
        <f t="shared" ref="N9:N37" si="5">IFERROR(L9/M9,"")</f>
        <v/>
      </c>
      <c r="O9" s="133"/>
      <c r="P9" s="25" t="str">
        <f t="shared" ref="P9:P37" si="6">+IFERROR(AVERAGE(J9,N9),"")</f>
        <v/>
      </c>
      <c r="Q9" s="132"/>
    </row>
    <row r="10" spans="1:17" ht="165" customHeight="1" x14ac:dyDescent="0.25">
      <c r="A10" s="38"/>
      <c r="B10" s="22" t="str">
        <f>IF('PLAN DE ACCIÓN'!E11=0,"",'PLAN DE ACCIÓN'!E11)</f>
        <v>La entidad registra fallas en el mantenimiento e instalación de las diferentes mallas o vigas eléctricas</v>
      </c>
      <c r="C10" s="22">
        <f>IF('PLAN DE ACCIÓN'!K11=0,"",'PLAN DE ACCIÓN'!K11)</f>
        <v>1</v>
      </c>
      <c r="D10" s="22" t="str">
        <f>IF(IF(+'PLAN DE ACCIÓN'!M11=0,'PLAN DE ACCIÓN'!L11,'PLAN DE ACCIÓN'!M11)=0,"",IF(+'PLAN DE ACCIÓN'!M11=0,'PLAN DE ACCIÓN'!L11,'PLAN DE ACCIÓN'!M11))</f>
        <v>Formato</v>
      </c>
      <c r="E10" s="40" t="s">
        <v>2214</v>
      </c>
      <c r="F10" s="40" t="s">
        <v>2215</v>
      </c>
      <c r="G10" s="21" t="str">
        <f t="shared" si="3"/>
        <v>( # Total de formatos actualizados / # Total  de actualizaciones de formatos programadas ) * 100</v>
      </c>
      <c r="H10" s="127"/>
      <c r="I10" s="127"/>
      <c r="J10" s="64" t="str">
        <f t="shared" si="4"/>
        <v/>
      </c>
      <c r="K10" s="135"/>
      <c r="L10" s="125"/>
      <c r="M10" s="125"/>
      <c r="N10" s="25" t="str">
        <f t="shared" si="5"/>
        <v/>
      </c>
      <c r="O10" s="133"/>
      <c r="P10" s="25" t="str">
        <f t="shared" si="6"/>
        <v/>
      </c>
      <c r="Q10" s="132"/>
    </row>
    <row r="11" spans="1:17" ht="165" customHeight="1" x14ac:dyDescent="0.25">
      <c r="A11" s="38"/>
      <c r="B11" s="22" t="str">
        <f>IF('PLAN DE ACCIÓN'!E12=0,"",'PLAN DE ACCIÓN'!E12)</f>
        <v>La entidad registra fallas al momento de generar y cancelar la correspondiente liquidación, al momento en  que se desvincula un trabajador.</v>
      </c>
      <c r="C11" s="22">
        <f>IF('PLAN DE ACCIÓN'!K12=0,"",'PLAN DE ACCIÓN'!K12)</f>
        <v>1</v>
      </c>
      <c r="D11" s="22" t="str">
        <f>IF(IF(+'PLAN DE ACCIÓN'!M12=0,'PLAN DE ACCIÓN'!L12,'PLAN DE ACCIÓN'!M12)=0,"",IF(+'PLAN DE ACCIÓN'!M12=0,'PLAN DE ACCIÓN'!L12,'PLAN DE ACCIÓN'!M12))</f>
        <v>Acto administrativo</v>
      </c>
      <c r="E11" s="40" t="s">
        <v>2207</v>
      </c>
      <c r="F11" s="40" t="s">
        <v>2216</v>
      </c>
      <c r="G11" s="21" t="str">
        <f t="shared" si="3"/>
        <v>( # Total de Actos administrativos  expedidos / # Total de actos administrativos  programados ) * 100</v>
      </c>
      <c r="H11" s="127"/>
      <c r="I11" s="127"/>
      <c r="J11" s="64" t="str">
        <f t="shared" si="4"/>
        <v/>
      </c>
      <c r="K11" s="135"/>
      <c r="L11" s="125"/>
      <c r="M11" s="125"/>
      <c r="N11" s="25" t="str">
        <f t="shared" si="5"/>
        <v/>
      </c>
      <c r="O11" s="133"/>
      <c r="P11" s="25" t="str">
        <f t="shared" si="6"/>
        <v/>
      </c>
      <c r="Q11" s="132"/>
    </row>
    <row r="12" spans="1:17" ht="165" customHeight="1" x14ac:dyDescent="0.25">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27"/>
      <c r="I12" s="127"/>
      <c r="J12" s="64" t="str">
        <f t="shared" si="4"/>
        <v/>
      </c>
      <c r="K12" s="135"/>
      <c r="L12" s="125"/>
      <c r="M12" s="125"/>
      <c r="N12" s="25" t="str">
        <f t="shared" si="5"/>
        <v/>
      </c>
      <c r="O12" s="133"/>
      <c r="P12" s="25" t="str">
        <f t="shared" si="6"/>
        <v/>
      </c>
      <c r="Q12" s="132"/>
    </row>
    <row r="13" spans="1:17" ht="165" customHeight="1" x14ac:dyDescent="0.25">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27"/>
      <c r="I13" s="127"/>
      <c r="J13" s="64" t="str">
        <f t="shared" si="4"/>
        <v/>
      </c>
      <c r="K13" s="135"/>
      <c r="L13" s="125"/>
      <c r="M13" s="125"/>
      <c r="N13" s="25" t="str">
        <f t="shared" si="5"/>
        <v/>
      </c>
      <c r="O13" s="133"/>
      <c r="P13" s="25" t="str">
        <f t="shared" si="6"/>
        <v/>
      </c>
      <c r="Q13" s="132"/>
    </row>
    <row r="14" spans="1:17" ht="165" customHeight="1" x14ac:dyDescent="0.25">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27"/>
      <c r="I14" s="127"/>
      <c r="J14" s="64" t="str">
        <f t="shared" si="4"/>
        <v/>
      </c>
      <c r="K14" s="135"/>
      <c r="L14" s="125"/>
      <c r="M14" s="125"/>
      <c r="N14" s="25" t="str">
        <f t="shared" si="5"/>
        <v/>
      </c>
      <c r="O14" s="133"/>
      <c r="P14" s="25" t="str">
        <f t="shared" si="6"/>
        <v/>
      </c>
      <c r="Q14" s="132"/>
    </row>
    <row r="15" spans="1:17" ht="165" customHeight="1" x14ac:dyDescent="0.25">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27"/>
      <c r="I15" s="127"/>
      <c r="J15" s="64" t="str">
        <f t="shared" si="4"/>
        <v/>
      </c>
      <c r="K15" s="135"/>
      <c r="L15" s="125"/>
      <c r="M15" s="125"/>
      <c r="N15" s="25" t="str">
        <f t="shared" si="5"/>
        <v/>
      </c>
      <c r="O15" s="133"/>
      <c r="P15" s="25" t="str">
        <f t="shared" si="6"/>
        <v/>
      </c>
      <c r="Q15" s="132"/>
    </row>
    <row r="16" spans="1:17" ht="165" customHeight="1" x14ac:dyDescent="0.25">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27"/>
      <c r="I16" s="127"/>
      <c r="J16" s="64" t="str">
        <f t="shared" si="4"/>
        <v/>
      </c>
      <c r="K16" s="135"/>
      <c r="L16" s="125"/>
      <c r="M16" s="125"/>
      <c r="N16" s="25" t="str">
        <f t="shared" si="5"/>
        <v/>
      </c>
      <c r="O16" s="133"/>
      <c r="P16" s="25" t="str">
        <f t="shared" si="6"/>
        <v/>
      </c>
      <c r="Q16" s="132"/>
    </row>
    <row r="17" spans="1:17" ht="165" customHeight="1" x14ac:dyDescent="0.25">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27"/>
      <c r="I17" s="127"/>
      <c r="J17" s="64" t="str">
        <f t="shared" si="4"/>
        <v/>
      </c>
      <c r="K17" s="135"/>
      <c r="L17" s="125"/>
      <c r="M17" s="125"/>
      <c r="N17" s="25" t="str">
        <f t="shared" si="5"/>
        <v/>
      </c>
      <c r="O17" s="133"/>
      <c r="P17" s="25" t="str">
        <f t="shared" si="6"/>
        <v/>
      </c>
      <c r="Q17" s="132"/>
    </row>
    <row r="18" spans="1:17" ht="165" customHeight="1" x14ac:dyDescent="0.25">
      <c r="A18" s="38"/>
      <c r="B18" s="22" t="str">
        <f>IF('PLAN DE ACCIÓN'!E20=0,"",'PLAN DE ACCIÓN'!E20)</f>
        <v/>
      </c>
      <c r="C18" s="22" t="str">
        <f>IF('PLAN DE ACCIÓN'!K20=0,"",'PLAN DE ACCIÓN'!K20)</f>
        <v/>
      </c>
      <c r="D18" s="22" t="str">
        <f>IF(IF(+'PLAN DE ACCIÓN'!M20=0,'PLAN DE ACCIÓN'!L20,'PLAN DE ACCIÓN'!M20)=0,"",IF(+'PLAN DE ACCIÓN'!M20=0,'PLAN DE ACCIÓN'!L20,'PLAN DE ACCIÓN'!M20))</f>
        <v/>
      </c>
      <c r="E18" s="40"/>
      <c r="F18" s="40"/>
      <c r="G18" s="21" t="str">
        <f t="shared" si="3"/>
        <v>(Numerador / Denominador )*100</v>
      </c>
      <c r="H18" s="127"/>
      <c r="I18" s="127"/>
      <c r="J18" s="64" t="str">
        <f t="shared" si="4"/>
        <v/>
      </c>
      <c r="K18" s="135"/>
      <c r="L18" s="125"/>
      <c r="M18" s="125"/>
      <c r="N18" s="25" t="str">
        <f t="shared" si="5"/>
        <v/>
      </c>
      <c r="O18" s="133"/>
      <c r="P18" s="25" t="str">
        <f t="shared" si="6"/>
        <v/>
      </c>
      <c r="Q18" s="132"/>
    </row>
    <row r="19" spans="1:17" ht="165" customHeight="1" x14ac:dyDescent="0.25">
      <c r="A19" s="38"/>
      <c r="B19" s="22" t="str">
        <f>IF('PLAN DE ACCIÓN'!E21=0,"",'PLAN DE ACCIÓN'!E21)</f>
        <v/>
      </c>
      <c r="C19" s="22" t="str">
        <f>IF('PLAN DE ACCIÓN'!K21=0,"",'PLAN DE ACCIÓN'!K21)</f>
        <v/>
      </c>
      <c r="D19" s="22" t="str">
        <f>IF(IF(+'PLAN DE ACCIÓN'!M21=0,'PLAN DE ACCIÓN'!L21,'PLAN DE ACCIÓN'!M21)=0,"",IF(+'PLAN DE ACCIÓN'!M21=0,'PLAN DE ACCIÓN'!L21,'PLAN DE ACCIÓN'!M21))</f>
        <v/>
      </c>
      <c r="E19" s="40"/>
      <c r="F19" s="40"/>
      <c r="G19" s="21" t="str">
        <f t="shared" si="3"/>
        <v>(Numerador / Denominador )*100</v>
      </c>
      <c r="H19" s="127"/>
      <c r="I19" s="127"/>
      <c r="J19" s="64" t="str">
        <f t="shared" si="4"/>
        <v/>
      </c>
      <c r="K19" s="135"/>
      <c r="L19" s="125"/>
      <c r="M19" s="125"/>
      <c r="N19" s="25" t="str">
        <f t="shared" si="5"/>
        <v/>
      </c>
      <c r="O19" s="133"/>
      <c r="P19" s="25" t="str">
        <f t="shared" si="6"/>
        <v/>
      </c>
      <c r="Q19" s="132"/>
    </row>
    <row r="20" spans="1:17" ht="165" customHeight="1" x14ac:dyDescent="0.25">
      <c r="A20" s="38"/>
      <c r="B20" s="22" t="str">
        <f>IF('PLAN DE ACCIÓN'!E22=0,"",'PLAN DE ACCIÓN'!E22)</f>
        <v/>
      </c>
      <c r="C20" s="22" t="str">
        <f>IF('PLAN DE ACCIÓN'!K22=0,"",'PLAN DE ACCIÓN'!K22)</f>
        <v/>
      </c>
      <c r="D20" s="22" t="str">
        <f>IF(IF(+'PLAN DE ACCIÓN'!M22=0,'PLAN DE ACCIÓN'!L22,'PLAN DE ACCIÓN'!M22)=0,"",IF(+'PLAN DE ACCIÓN'!M22=0,'PLAN DE ACCIÓN'!L22,'PLAN DE ACCIÓN'!M22))</f>
        <v/>
      </c>
      <c r="E20" s="40"/>
      <c r="F20" s="40"/>
      <c r="G20" s="21" t="str">
        <f t="shared" si="3"/>
        <v>(Numerador / Denominador )*100</v>
      </c>
      <c r="H20" s="127"/>
      <c r="I20" s="127"/>
      <c r="J20" s="64" t="str">
        <f t="shared" si="4"/>
        <v/>
      </c>
      <c r="K20" s="135"/>
      <c r="L20" s="125"/>
      <c r="M20" s="125"/>
      <c r="N20" s="25" t="str">
        <f t="shared" si="5"/>
        <v/>
      </c>
      <c r="O20" s="133"/>
      <c r="P20" s="25" t="str">
        <f t="shared" si="6"/>
        <v/>
      </c>
      <c r="Q20" s="132"/>
    </row>
    <row r="21" spans="1:17" ht="165" customHeight="1" x14ac:dyDescent="0.25">
      <c r="A21" s="38"/>
      <c r="B21" s="22" t="str">
        <f>IF('PLAN DE ACCIÓN'!E23=0,"",'PLAN DE ACCIÓN'!E23)</f>
        <v/>
      </c>
      <c r="C21" s="22" t="str">
        <f>IF('PLAN DE ACCIÓN'!K23=0,"",'PLAN DE ACCIÓN'!K23)</f>
        <v/>
      </c>
      <c r="D21" s="22" t="str">
        <f>IF(IF(+'PLAN DE ACCIÓN'!M23=0,'PLAN DE ACCIÓN'!L23,'PLAN DE ACCIÓN'!M23)=0,"",IF(+'PLAN DE ACCIÓN'!M23=0,'PLAN DE ACCIÓN'!L23,'PLAN DE ACCIÓN'!M23))</f>
        <v/>
      </c>
      <c r="E21" s="40"/>
      <c r="F21" s="40"/>
      <c r="G21" s="21" t="str">
        <f t="shared" si="3"/>
        <v>(Numerador / Denominador )*100</v>
      </c>
      <c r="H21" s="127"/>
      <c r="I21" s="127"/>
      <c r="J21" s="64" t="str">
        <f t="shared" si="4"/>
        <v/>
      </c>
      <c r="K21" s="135"/>
      <c r="L21" s="125"/>
      <c r="M21" s="125"/>
      <c r="N21" s="25" t="str">
        <f t="shared" si="5"/>
        <v/>
      </c>
      <c r="O21" s="133"/>
      <c r="P21" s="25" t="str">
        <f t="shared" si="6"/>
        <v/>
      </c>
      <c r="Q21" s="132"/>
    </row>
    <row r="22" spans="1:17" ht="165" customHeight="1" x14ac:dyDescent="0.25">
      <c r="A22" s="38"/>
      <c r="B22" s="22" t="str">
        <f>IF('PLAN DE ACCIÓN'!E24=0,"",'PLAN DE ACCIÓN'!E24)</f>
        <v/>
      </c>
      <c r="C22" s="22" t="str">
        <f>IF('PLAN DE ACCIÓN'!K24=0,"",'PLAN DE ACCIÓN'!K24)</f>
        <v/>
      </c>
      <c r="D22" s="22" t="str">
        <f>IF(IF(+'PLAN DE ACCIÓN'!M24=0,'PLAN DE ACCIÓN'!L24,'PLAN DE ACCIÓN'!M24)=0,"",IF(+'PLAN DE ACCIÓN'!M24=0,'PLAN DE ACCIÓN'!L24,'PLAN DE ACCIÓN'!M24))</f>
        <v/>
      </c>
      <c r="E22" s="40"/>
      <c r="F22" s="40"/>
      <c r="G22" s="21" t="str">
        <f t="shared" si="3"/>
        <v>(Numerador / Denominador )*100</v>
      </c>
      <c r="H22" s="127"/>
      <c r="I22" s="127"/>
      <c r="J22" s="64" t="str">
        <f t="shared" si="4"/>
        <v/>
      </c>
      <c r="K22" s="135"/>
      <c r="L22" s="125"/>
      <c r="M22" s="125"/>
      <c r="N22" s="25" t="str">
        <f t="shared" si="5"/>
        <v/>
      </c>
      <c r="O22" s="133"/>
      <c r="P22" s="25" t="str">
        <f t="shared" si="6"/>
        <v/>
      </c>
      <c r="Q22" s="132"/>
    </row>
    <row r="23" spans="1:17" ht="165" customHeight="1" x14ac:dyDescent="0.25">
      <c r="A23" s="38"/>
      <c r="B23" s="22" t="str">
        <f>IF('PLAN DE ACCIÓN'!E25=0,"",'PLAN DE ACCIÓN'!E25)</f>
        <v/>
      </c>
      <c r="C23" s="22" t="str">
        <f>IF('PLAN DE ACCIÓN'!K25=0,"",'PLAN DE ACCIÓN'!K25)</f>
        <v/>
      </c>
      <c r="D23" s="22" t="str">
        <f>IF(IF(+'PLAN DE ACCIÓN'!M25=0,'PLAN DE ACCIÓN'!L25,'PLAN DE ACCIÓN'!M25)=0,"",IF(+'PLAN DE ACCIÓN'!M25=0,'PLAN DE ACCIÓN'!L25,'PLAN DE ACCIÓN'!M25))</f>
        <v/>
      </c>
      <c r="E23" s="40"/>
      <c r="F23" s="40"/>
      <c r="G23" s="21" t="str">
        <f t="shared" si="3"/>
        <v>(Numerador / Denominador )*100</v>
      </c>
      <c r="H23" s="127"/>
      <c r="I23" s="127"/>
      <c r="J23" s="64" t="str">
        <f t="shared" si="4"/>
        <v/>
      </c>
      <c r="K23" s="135"/>
      <c r="L23" s="125"/>
      <c r="M23" s="125"/>
      <c r="N23" s="25" t="str">
        <f t="shared" si="5"/>
        <v/>
      </c>
      <c r="O23" s="133"/>
      <c r="P23" s="25" t="str">
        <f t="shared" si="6"/>
        <v/>
      </c>
      <c r="Q23" s="132"/>
    </row>
    <row r="24" spans="1:17" ht="165" customHeight="1" x14ac:dyDescent="0.25">
      <c r="A24" s="38"/>
      <c r="B24" s="22" t="str">
        <f>IF('PLAN DE ACCIÓN'!E26=0,"",'PLAN DE ACCIÓN'!E26)</f>
        <v/>
      </c>
      <c r="C24" s="22" t="str">
        <f>IF('PLAN DE ACCIÓN'!K26=0,"",'PLAN DE ACCIÓN'!K26)</f>
        <v/>
      </c>
      <c r="D24" s="22" t="str">
        <f>IF(IF(+'PLAN DE ACCIÓN'!M26=0,'PLAN DE ACCIÓN'!L26,'PLAN DE ACCIÓN'!M26)=0,"",IF(+'PLAN DE ACCIÓN'!M26=0,'PLAN DE ACCIÓN'!L26,'PLAN DE ACCIÓN'!M26))</f>
        <v/>
      </c>
      <c r="E24" s="40"/>
      <c r="F24" s="40"/>
      <c r="G24" s="21" t="str">
        <f t="shared" si="3"/>
        <v>(Numerador / Denominador )*100</v>
      </c>
      <c r="H24" s="127"/>
      <c r="I24" s="127"/>
      <c r="J24" s="64" t="str">
        <f t="shared" si="4"/>
        <v/>
      </c>
      <c r="K24" s="135"/>
      <c r="L24" s="125"/>
      <c r="M24" s="125"/>
      <c r="N24" s="25" t="str">
        <f t="shared" si="5"/>
        <v/>
      </c>
      <c r="O24" s="133"/>
      <c r="P24" s="25" t="str">
        <f t="shared" si="6"/>
        <v/>
      </c>
      <c r="Q24" s="132"/>
    </row>
    <row r="25" spans="1:17" ht="165" customHeight="1" x14ac:dyDescent="0.25">
      <c r="A25" s="38"/>
      <c r="B25" s="22" t="str">
        <f>IF('PLAN DE ACCIÓN'!E27=0,"",'PLAN DE ACCIÓN'!E27)</f>
        <v/>
      </c>
      <c r="C25" s="22" t="str">
        <f>IF('PLAN DE ACCIÓN'!K27=0,"",'PLAN DE ACCIÓN'!K27)</f>
        <v/>
      </c>
      <c r="D25" s="22" t="str">
        <f>IF(IF(+'PLAN DE ACCIÓN'!M27=0,'PLAN DE ACCIÓN'!L27,'PLAN DE ACCIÓN'!M27)=0,"",IF(+'PLAN DE ACCIÓN'!M27=0,'PLAN DE ACCIÓN'!L27,'PLAN DE ACCIÓN'!M27))</f>
        <v/>
      </c>
      <c r="E25" s="40"/>
      <c r="F25" s="40"/>
      <c r="G25" s="21" t="str">
        <f t="shared" si="3"/>
        <v>(Numerador / Denominador )*100</v>
      </c>
      <c r="H25" s="127"/>
      <c r="I25" s="127"/>
      <c r="J25" s="64" t="str">
        <f t="shared" si="4"/>
        <v/>
      </c>
      <c r="K25" s="135"/>
      <c r="L25" s="125"/>
      <c r="M25" s="125"/>
      <c r="N25" s="25" t="str">
        <f t="shared" si="5"/>
        <v/>
      </c>
      <c r="O25" s="133"/>
      <c r="P25" s="25" t="str">
        <f t="shared" si="6"/>
        <v/>
      </c>
      <c r="Q25" s="132"/>
    </row>
    <row r="26" spans="1:17" ht="165" customHeight="1" x14ac:dyDescent="0.25">
      <c r="A26" s="38"/>
      <c r="B26" s="22" t="str">
        <f>IF('PLAN DE ACCIÓN'!E28=0,"",'PLAN DE ACCIÓN'!E28)</f>
        <v/>
      </c>
      <c r="C26" s="22" t="str">
        <f>IF('PLAN DE ACCIÓN'!K28=0,"",'PLAN DE ACCIÓN'!K28)</f>
        <v/>
      </c>
      <c r="D26" s="22" t="str">
        <f>IF(IF(+'PLAN DE ACCIÓN'!M28=0,'PLAN DE ACCIÓN'!L28,'PLAN DE ACCIÓN'!M28)=0,"",IF(+'PLAN DE ACCIÓN'!M28=0,'PLAN DE ACCIÓN'!L28,'PLAN DE ACCIÓN'!M28))</f>
        <v/>
      </c>
      <c r="E26" s="40"/>
      <c r="F26" s="40"/>
      <c r="G26" s="21" t="str">
        <f t="shared" si="3"/>
        <v>(Numerador / Denominador )*100</v>
      </c>
      <c r="H26" s="127"/>
      <c r="I26" s="127"/>
      <c r="J26" s="64" t="str">
        <f t="shared" si="4"/>
        <v/>
      </c>
      <c r="K26" s="135"/>
      <c r="L26" s="125"/>
      <c r="M26" s="125"/>
      <c r="N26" s="25" t="str">
        <f t="shared" si="5"/>
        <v/>
      </c>
      <c r="O26" s="133"/>
      <c r="P26" s="25" t="str">
        <f t="shared" si="6"/>
        <v/>
      </c>
      <c r="Q26" s="132"/>
    </row>
    <row r="27" spans="1:17" ht="165" customHeight="1" x14ac:dyDescent="0.25">
      <c r="A27" s="38"/>
      <c r="B27" s="22" t="str">
        <f>IF('PLAN DE ACCIÓN'!E29=0,"",'PLAN DE ACCIÓN'!E29)</f>
        <v/>
      </c>
      <c r="C27" s="22" t="str">
        <f>IF('PLAN DE ACCIÓN'!K29=0,"",'PLAN DE ACCIÓN'!K29)</f>
        <v/>
      </c>
      <c r="D27" s="22" t="str">
        <f>IF(IF(+'PLAN DE ACCIÓN'!M29=0,'PLAN DE ACCIÓN'!L29,'PLAN DE ACCIÓN'!M29)=0,"",IF(+'PLAN DE ACCIÓN'!M29=0,'PLAN DE ACCIÓN'!L29,'PLAN DE ACCIÓN'!M29))</f>
        <v/>
      </c>
      <c r="E27" s="40"/>
      <c r="F27" s="40"/>
      <c r="G27" s="21" t="str">
        <f t="shared" si="3"/>
        <v>(Numerador / Denominador )*100</v>
      </c>
      <c r="H27" s="127"/>
      <c r="I27" s="127"/>
      <c r="J27" s="64" t="str">
        <f t="shared" si="4"/>
        <v/>
      </c>
      <c r="K27" s="135"/>
      <c r="L27" s="125"/>
      <c r="M27" s="125"/>
      <c r="N27" s="25" t="str">
        <f t="shared" si="5"/>
        <v/>
      </c>
      <c r="O27" s="133"/>
      <c r="P27" s="25" t="str">
        <f t="shared" si="6"/>
        <v/>
      </c>
      <c r="Q27" s="132"/>
    </row>
    <row r="28" spans="1:17" ht="165" customHeight="1" x14ac:dyDescent="0.25">
      <c r="A28" s="38"/>
      <c r="B28" s="22" t="str">
        <f>IF('PLAN DE ACCIÓN'!E30=0,"",'PLAN DE ACCIÓN'!E30)</f>
        <v/>
      </c>
      <c r="C28" s="22" t="str">
        <f>IF('PLAN DE ACCIÓN'!K30=0,"",'PLAN DE ACCIÓN'!K30)</f>
        <v/>
      </c>
      <c r="D28" s="22" t="str">
        <f>IF(IF(+'PLAN DE ACCIÓN'!M30=0,'PLAN DE ACCIÓN'!L30,'PLAN DE ACCIÓN'!M30)=0,"",IF(+'PLAN DE ACCIÓN'!M30=0,'PLAN DE ACCIÓN'!L30,'PLAN DE ACCIÓN'!M30))</f>
        <v/>
      </c>
      <c r="E28" s="40"/>
      <c r="F28" s="40"/>
      <c r="G28" s="21" t="str">
        <f t="shared" si="3"/>
        <v>(Numerador / Denominador )*100</v>
      </c>
      <c r="H28" s="127"/>
      <c r="I28" s="127"/>
      <c r="J28" s="64" t="str">
        <f t="shared" si="4"/>
        <v/>
      </c>
      <c r="K28" s="135"/>
      <c r="L28" s="125"/>
      <c r="M28" s="125"/>
      <c r="N28" s="25" t="str">
        <f t="shared" si="5"/>
        <v/>
      </c>
      <c r="O28" s="133"/>
      <c r="P28" s="25" t="str">
        <f t="shared" si="6"/>
        <v/>
      </c>
      <c r="Q28" s="132"/>
    </row>
    <row r="29" spans="1:17" ht="165" customHeight="1" x14ac:dyDescent="0.25">
      <c r="A29" s="38"/>
      <c r="B29" s="22" t="str">
        <f>IF('PLAN DE ACCIÓN'!E31=0,"",'PLAN DE ACCIÓN'!E31)</f>
        <v/>
      </c>
      <c r="C29" s="22" t="str">
        <f>IF('PLAN DE ACCIÓN'!K31=0,"",'PLAN DE ACCIÓN'!K31)</f>
        <v/>
      </c>
      <c r="D29" s="22" t="str">
        <f>IF(IF(+'PLAN DE ACCIÓN'!M31=0,'PLAN DE ACCIÓN'!L31,'PLAN DE ACCIÓN'!M31)=0,"",IF(+'PLAN DE ACCIÓN'!M31=0,'PLAN DE ACCIÓN'!L31,'PLAN DE ACCIÓN'!M31))</f>
        <v/>
      </c>
      <c r="E29" s="40"/>
      <c r="F29" s="40"/>
      <c r="G29" s="21" t="str">
        <f t="shared" si="3"/>
        <v>(Numerador / Denominador )*100</v>
      </c>
      <c r="H29" s="127"/>
      <c r="I29" s="127"/>
      <c r="J29" s="64" t="str">
        <f t="shared" si="4"/>
        <v/>
      </c>
      <c r="K29" s="135"/>
      <c r="L29" s="125"/>
      <c r="M29" s="125"/>
      <c r="N29" s="25" t="str">
        <f t="shared" si="5"/>
        <v/>
      </c>
      <c r="O29" s="133"/>
      <c r="P29" s="25" t="str">
        <f t="shared" si="6"/>
        <v/>
      </c>
      <c r="Q29" s="132"/>
    </row>
    <row r="30" spans="1:17" ht="165" customHeight="1" x14ac:dyDescent="0.25">
      <c r="A30" s="38"/>
      <c r="B30" s="22" t="str">
        <f>IF('PLAN DE ACCIÓN'!E32=0,"",'PLAN DE ACCIÓN'!E32)</f>
        <v/>
      </c>
      <c r="C30" s="22" t="str">
        <f>IF('PLAN DE ACCIÓN'!K32=0,"",'PLAN DE ACCIÓN'!K32)</f>
        <v/>
      </c>
      <c r="D30" s="22" t="str">
        <f>IF(IF(+'PLAN DE ACCIÓN'!M32=0,'PLAN DE ACCIÓN'!L32,'PLAN DE ACCIÓN'!M32)=0,"",IF(+'PLAN DE ACCIÓN'!M32=0,'PLAN DE ACCIÓN'!L32,'PLAN DE ACCIÓN'!M32))</f>
        <v/>
      </c>
      <c r="E30" s="40"/>
      <c r="F30" s="40"/>
      <c r="G30" s="21" t="str">
        <f t="shared" si="3"/>
        <v>(Numerador / Denominador )*100</v>
      </c>
      <c r="H30" s="127"/>
      <c r="I30" s="127"/>
      <c r="J30" s="64" t="str">
        <f t="shared" si="4"/>
        <v/>
      </c>
      <c r="K30" s="135"/>
      <c r="L30" s="125"/>
      <c r="M30" s="125"/>
      <c r="N30" s="25" t="str">
        <f t="shared" si="5"/>
        <v/>
      </c>
      <c r="O30" s="133"/>
      <c r="P30" s="25" t="str">
        <f t="shared" si="6"/>
        <v/>
      </c>
      <c r="Q30" s="132"/>
    </row>
    <row r="31" spans="1:17" ht="165" customHeight="1" x14ac:dyDescent="0.25">
      <c r="A31" s="38"/>
      <c r="B31" s="22" t="str">
        <f>IF('PLAN DE ACCIÓN'!E33=0,"",'PLAN DE ACCIÓN'!E33)</f>
        <v/>
      </c>
      <c r="C31" s="22" t="str">
        <f>IF('PLAN DE ACCIÓN'!K33=0,"",'PLAN DE ACCIÓN'!K33)</f>
        <v/>
      </c>
      <c r="D31" s="22" t="str">
        <f>IF(IF(+'PLAN DE ACCIÓN'!M33=0,'PLAN DE ACCIÓN'!L33,'PLAN DE ACCIÓN'!M33)=0,"",IF(+'PLAN DE ACCIÓN'!M33=0,'PLAN DE ACCIÓN'!L33,'PLAN DE ACCIÓN'!M33))</f>
        <v/>
      </c>
      <c r="E31" s="40"/>
      <c r="F31" s="40"/>
      <c r="G31" s="21" t="str">
        <f t="shared" si="3"/>
        <v>(Numerador / Denominador )*100</v>
      </c>
      <c r="H31" s="127"/>
      <c r="I31" s="127"/>
      <c r="J31" s="64" t="str">
        <f t="shared" si="4"/>
        <v/>
      </c>
      <c r="K31" s="135"/>
      <c r="L31" s="125"/>
      <c r="M31" s="125"/>
      <c r="N31" s="25" t="str">
        <f t="shared" si="5"/>
        <v/>
      </c>
      <c r="O31" s="133"/>
      <c r="P31" s="25" t="str">
        <f t="shared" si="6"/>
        <v/>
      </c>
      <c r="Q31" s="132"/>
    </row>
    <row r="32" spans="1:17" ht="165" customHeight="1" x14ac:dyDescent="0.25">
      <c r="A32" s="38"/>
      <c r="B32" s="22" t="str">
        <f>IF('PLAN DE ACCIÓN'!E34=0,"",'PLAN DE ACCIÓN'!E34)</f>
        <v/>
      </c>
      <c r="C32" s="22" t="str">
        <f>IF('PLAN DE ACCIÓN'!K34=0,"",'PLAN DE ACCIÓN'!K34)</f>
        <v/>
      </c>
      <c r="D32" s="22" t="str">
        <f>IF(IF(+'PLAN DE ACCIÓN'!M34=0,'PLAN DE ACCIÓN'!L34,'PLAN DE ACCIÓN'!M34)=0,"",IF(+'PLAN DE ACCIÓN'!M34=0,'PLAN DE ACCIÓN'!L34,'PLAN DE ACCIÓN'!M34))</f>
        <v/>
      </c>
      <c r="E32" s="40"/>
      <c r="F32" s="40"/>
      <c r="G32" s="21" t="str">
        <f t="shared" si="3"/>
        <v>(Numerador / Denominador )*100</v>
      </c>
      <c r="H32" s="127"/>
      <c r="I32" s="127"/>
      <c r="J32" s="64" t="str">
        <f t="shared" si="4"/>
        <v/>
      </c>
      <c r="K32" s="135"/>
      <c r="L32" s="125"/>
      <c r="M32" s="125"/>
      <c r="N32" s="25" t="str">
        <f t="shared" si="5"/>
        <v/>
      </c>
      <c r="O32" s="133"/>
      <c r="P32" s="25" t="str">
        <f t="shared" si="6"/>
        <v/>
      </c>
      <c r="Q32" s="132"/>
    </row>
    <row r="33" spans="1:17" ht="165" customHeight="1" x14ac:dyDescent="0.25">
      <c r="A33" s="38"/>
      <c r="B33" s="22" t="str">
        <f>IF('PLAN DE ACCIÓN'!E35=0,"",'PLAN DE ACCIÓN'!E35)</f>
        <v/>
      </c>
      <c r="C33" s="22" t="str">
        <f>IF('PLAN DE ACCIÓN'!K35=0,"",'PLAN DE ACCIÓN'!K35)</f>
        <v/>
      </c>
      <c r="D33" s="22" t="str">
        <f>IF(IF(+'PLAN DE ACCIÓN'!M35=0,'PLAN DE ACCIÓN'!L35,'PLAN DE ACCIÓN'!M35)=0,"",IF(+'PLAN DE ACCIÓN'!M35=0,'PLAN DE ACCIÓN'!L35,'PLAN DE ACCIÓN'!M35))</f>
        <v/>
      </c>
      <c r="E33" s="40"/>
      <c r="F33" s="40"/>
      <c r="G33" s="21" t="str">
        <f t="shared" si="3"/>
        <v>(Numerador / Denominador )*100</v>
      </c>
      <c r="H33" s="127"/>
      <c r="I33" s="127"/>
      <c r="J33" s="64" t="str">
        <f t="shared" si="4"/>
        <v/>
      </c>
      <c r="K33" s="135"/>
      <c r="L33" s="125"/>
      <c r="M33" s="125"/>
      <c r="N33" s="25" t="str">
        <f t="shared" si="5"/>
        <v/>
      </c>
      <c r="O33" s="133"/>
      <c r="P33" s="25" t="str">
        <f t="shared" si="6"/>
        <v/>
      </c>
      <c r="Q33" s="132"/>
    </row>
    <row r="34" spans="1:17" ht="165" customHeight="1" x14ac:dyDescent="0.25">
      <c r="A34" s="38"/>
      <c r="B34" s="22" t="str">
        <f>IF('PLAN DE ACCIÓN'!E36=0,"",'PLAN DE ACCIÓN'!E36)</f>
        <v/>
      </c>
      <c r="C34" s="22" t="str">
        <f>IF('PLAN DE ACCIÓN'!K36=0,"",'PLAN DE ACCIÓN'!K36)</f>
        <v/>
      </c>
      <c r="D34" s="22" t="str">
        <f>IF(IF(+'PLAN DE ACCIÓN'!M36=0,'PLAN DE ACCIÓN'!L36,'PLAN DE ACCIÓN'!M36)=0,"",IF(+'PLAN DE ACCIÓN'!M36=0,'PLAN DE ACCIÓN'!L36,'PLAN DE ACCIÓN'!M36))</f>
        <v/>
      </c>
      <c r="E34" s="40"/>
      <c r="F34" s="40"/>
      <c r="G34" s="21" t="str">
        <f t="shared" si="3"/>
        <v>(Numerador / Denominador )*100</v>
      </c>
      <c r="H34" s="127"/>
      <c r="I34" s="127"/>
      <c r="J34" s="64" t="str">
        <f t="shared" si="4"/>
        <v/>
      </c>
      <c r="K34" s="135"/>
      <c r="L34" s="125"/>
      <c r="M34" s="125"/>
      <c r="N34" s="25" t="str">
        <f t="shared" si="5"/>
        <v/>
      </c>
      <c r="O34" s="133"/>
      <c r="P34" s="25" t="str">
        <f t="shared" si="6"/>
        <v/>
      </c>
      <c r="Q34" s="132"/>
    </row>
    <row r="35" spans="1:17" ht="165" customHeight="1" x14ac:dyDescent="0.25">
      <c r="A35" s="38"/>
      <c r="B35" s="22" t="str">
        <f>IF('PLAN DE ACCIÓN'!E37=0,"",'PLAN DE ACCIÓN'!E37)</f>
        <v/>
      </c>
      <c r="C35" s="22" t="str">
        <f>IF('PLAN DE ACCIÓN'!K37=0,"",'PLAN DE ACCIÓN'!K37)</f>
        <v/>
      </c>
      <c r="D35" s="22" t="str">
        <f>IF(IF(+'PLAN DE ACCIÓN'!M37=0,'PLAN DE ACCIÓN'!L37,'PLAN DE ACCIÓN'!M37)=0,"",IF(+'PLAN DE ACCIÓN'!M37=0,'PLAN DE ACCIÓN'!L37,'PLAN DE ACCIÓN'!M37))</f>
        <v/>
      </c>
      <c r="E35" s="40"/>
      <c r="F35" s="40"/>
      <c r="G35" s="21" t="str">
        <f t="shared" si="3"/>
        <v>(Numerador / Denominador )*100</v>
      </c>
      <c r="H35" s="127"/>
      <c r="I35" s="127"/>
      <c r="J35" s="64" t="str">
        <f t="shared" si="4"/>
        <v/>
      </c>
      <c r="K35" s="135"/>
      <c r="L35" s="125"/>
      <c r="M35" s="125"/>
      <c r="N35" s="25" t="str">
        <f t="shared" si="5"/>
        <v/>
      </c>
      <c r="O35" s="133"/>
      <c r="P35" s="25" t="str">
        <f t="shared" si="6"/>
        <v/>
      </c>
      <c r="Q35" s="132"/>
    </row>
    <row r="36" spans="1:17" ht="165" customHeight="1" x14ac:dyDescent="0.25">
      <c r="A36" s="38"/>
      <c r="B36" s="22" t="str">
        <f>IF('PLAN DE ACCIÓN'!E38=0,"",'PLAN DE ACCIÓN'!E38)</f>
        <v/>
      </c>
      <c r="C36" s="22" t="str">
        <f>IF('PLAN DE ACCIÓN'!K38=0,"",'PLAN DE ACCIÓN'!K38)</f>
        <v/>
      </c>
      <c r="D36" s="22" t="str">
        <f>IF(IF(+'PLAN DE ACCIÓN'!M38=0,'PLAN DE ACCIÓN'!L38,'PLAN DE ACCIÓN'!M38)=0,"",IF(+'PLAN DE ACCIÓN'!M38=0,'PLAN DE ACCIÓN'!L38,'PLAN DE ACCIÓN'!M38))</f>
        <v/>
      </c>
      <c r="E36" s="40"/>
      <c r="F36" s="40"/>
      <c r="G36" s="21" t="str">
        <f t="shared" si="3"/>
        <v>(Numerador / Denominador )*100</v>
      </c>
      <c r="H36" s="127"/>
      <c r="I36" s="127"/>
      <c r="J36" s="64" t="str">
        <f t="shared" si="4"/>
        <v/>
      </c>
      <c r="K36" s="135"/>
      <c r="L36" s="125"/>
      <c r="M36" s="125"/>
      <c r="N36" s="25" t="str">
        <f t="shared" si="5"/>
        <v/>
      </c>
      <c r="O36" s="133"/>
      <c r="P36" s="25" t="str">
        <f t="shared" si="6"/>
        <v/>
      </c>
      <c r="Q36" s="132"/>
    </row>
    <row r="37" spans="1:17" ht="165" customHeight="1" x14ac:dyDescent="0.25">
      <c r="A37" s="38"/>
      <c r="B37" s="22" t="str">
        <f>IF('PLAN DE ACCIÓN'!E39=0,"",'PLAN DE ACCIÓN'!E39)</f>
        <v/>
      </c>
      <c r="C37" s="22" t="str">
        <f>IF('PLAN DE ACCIÓN'!K39=0,"",'PLAN DE ACCIÓN'!K39)</f>
        <v/>
      </c>
      <c r="D37" s="22" t="str">
        <f>IF(IF(+'PLAN DE ACCIÓN'!M39=0,'PLAN DE ACCIÓN'!L39,'PLAN DE ACCIÓN'!M39)=0,"",IF(+'PLAN DE ACCIÓN'!M39=0,'PLAN DE ACCIÓN'!L39,'PLAN DE ACCIÓN'!M39))</f>
        <v/>
      </c>
      <c r="E37" s="40"/>
      <c r="F37" s="40"/>
      <c r="G37" s="21" t="str">
        <f t="shared" si="3"/>
        <v>(Numerador / Denominador )*100</v>
      </c>
      <c r="H37" s="127"/>
      <c r="I37" s="127"/>
      <c r="J37" s="64" t="str">
        <f t="shared" si="4"/>
        <v/>
      </c>
      <c r="K37" s="135"/>
      <c r="L37" s="125"/>
      <c r="M37" s="125"/>
      <c r="N37" s="25" t="str">
        <f t="shared" si="5"/>
        <v/>
      </c>
      <c r="O37" s="133"/>
      <c r="P37" s="25" t="str">
        <f t="shared" si="6"/>
        <v/>
      </c>
      <c r="Q37" s="132"/>
    </row>
    <row r="38" spans="1:17" x14ac:dyDescent="0.25">
      <c r="Q38" s="62"/>
    </row>
    <row r="39" spans="1:17" x14ac:dyDescent="0.25">
      <c r="Q39" s="62"/>
    </row>
    <row r="40" spans="1:17" x14ac:dyDescent="0.25">
      <c r="Q40" s="62"/>
    </row>
    <row r="63" spans="10:16" hidden="1" x14ac:dyDescent="0.25">
      <c r="J63" s="81" t="str">
        <f>IFERROR(AVERAGE(J8:J37),"")</f>
        <v/>
      </c>
      <c r="K63" s="81"/>
      <c r="N63" s="81" t="str">
        <f>IFERROR(AVERAGE(N8:N37),"")</f>
        <v/>
      </c>
      <c r="O63" s="81"/>
      <c r="P63" s="81"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37">
    <cfRule type="cellIs" dxfId="33" priority="1" operator="equal">
      <formula>""</formula>
    </cfRule>
    <cfRule type="cellIs" dxfId="32" priority="2" operator="between">
      <formula>0.33</formula>
      <formula>0.67</formula>
    </cfRule>
    <cfRule type="cellIs" dxfId="31" priority="3" operator="lessThan">
      <formula>0.33</formula>
    </cfRule>
    <cfRule type="cellIs" dxfId="30" priority="4" operator="greaterThan">
      <formula>0.67</formula>
    </cfRule>
  </conditionalFormatting>
  <conditionalFormatting sqref="J8:J37">
    <cfRule type="cellIs" dxfId="29" priority="9" operator="equal">
      <formula>""</formula>
    </cfRule>
    <cfRule type="cellIs" dxfId="28" priority="10" operator="between">
      <formula>0.33</formula>
      <formula>0.67</formula>
    </cfRule>
    <cfRule type="cellIs" dxfId="27" priority="11" operator="lessThan">
      <formula>0.33</formula>
    </cfRule>
    <cfRule type="cellIs" dxfId="26" priority="12" operator="greaterThan">
      <formula>0.67</formula>
    </cfRule>
  </conditionalFormatting>
  <conditionalFormatting sqref="N8:N3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0000000-0002-0000-0C00-000000000000}"/>
    <dataValidation allowBlank="1" showInputMessage="1" showErrorMessage="1" prompt="Esta información se carga automáticamente del PLAN DE ACCIÓN " sqref="B8:D37" xr:uid="{00000000-0002-0000-0C00-000001000000}"/>
    <dataValidation allowBlank="1" showInputMessage="1" showErrorMessage="1" prompt="Describa el numerador" sqref="E7:E37" xr:uid="{00000000-0002-0000-0C00-000002000000}"/>
    <dataValidation allowBlank="1" showInputMessage="1" showErrorMessage="1" prompt="Describa el denominador" sqref="F7:F37" xr:uid="{00000000-0002-0000-0C00-000003000000}"/>
    <dataValidation allowBlank="1" showInputMessage="1" showErrorMessage="1" prompt="Se calcula automáticamente, promediando los resultados del año 1 y el año 2" sqref="Q6:Q7 P6:P37" xr:uid="{00000000-0002-0000-0C00-000004000000}"/>
    <dataValidation allowBlank="1" showInputMessage="1" showErrorMessage="1" prompt="Escriba el valor numérico del numerador" sqref="H7:H37 L7:L37" xr:uid="{00000000-0002-0000-0C00-000005000000}"/>
    <dataValidation allowBlank="1" showInputMessage="1" showErrorMessage="1" prompt="Escriba el valor numérico del denominador" sqref="I7:I37 M7:M3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37 O7:O3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55"/>
  <sheetViews>
    <sheetView showGridLines="0" topLeftCell="C1" zoomScale="90" zoomScaleNormal="90" workbookViewId="0">
      <selection activeCell="E8" sqref="E8:F10"/>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8.75" x14ac:dyDescent="0.25">
      <c r="B3" s="229" t="s">
        <v>1775</v>
      </c>
      <c r="C3" s="229"/>
      <c r="D3" s="229"/>
      <c r="E3" s="38"/>
      <c r="F3" s="90"/>
      <c r="G3" s="91"/>
      <c r="H3" s="38"/>
      <c r="I3" s="38"/>
      <c r="J3" s="38"/>
      <c r="K3" s="38"/>
      <c r="L3" s="38"/>
      <c r="M3" s="38"/>
      <c r="N3" s="38"/>
      <c r="O3" s="38"/>
      <c r="P3" s="38"/>
    </row>
    <row r="4" spans="2:17" ht="18.75" x14ac:dyDescent="0.25">
      <c r="B4" s="68"/>
      <c r="C4" s="68"/>
      <c r="D4" s="68"/>
      <c r="E4" s="38"/>
      <c r="F4" s="38"/>
      <c r="G4" s="38"/>
      <c r="H4" s="38"/>
      <c r="I4" s="38"/>
      <c r="J4" s="38"/>
      <c r="K4" s="38"/>
      <c r="L4" s="38"/>
      <c r="M4" s="38"/>
      <c r="N4" s="38"/>
      <c r="O4" s="38"/>
      <c r="P4" s="38"/>
    </row>
    <row r="5" spans="2:17" ht="18.75" x14ac:dyDescent="0.25">
      <c r="B5" s="130" t="s">
        <v>1831</v>
      </c>
      <c r="C5" s="96"/>
      <c r="D5" s="96"/>
      <c r="E5" s="251" t="s">
        <v>1770</v>
      </c>
      <c r="F5" s="252"/>
      <c r="G5" s="253"/>
      <c r="H5" s="241" t="s">
        <v>1771</v>
      </c>
      <c r="I5" s="242"/>
      <c r="J5" s="242"/>
      <c r="K5" s="242"/>
      <c r="L5" s="242"/>
      <c r="M5" s="242"/>
      <c r="N5" s="242"/>
      <c r="O5" s="242"/>
      <c r="P5" s="242"/>
      <c r="Q5" s="243"/>
    </row>
    <row r="6" spans="2:17" x14ac:dyDescent="0.25">
      <c r="B6" s="38"/>
      <c r="C6" s="38"/>
      <c r="D6" s="38"/>
      <c r="E6" s="254" t="s">
        <v>1538</v>
      </c>
      <c r="F6" s="255"/>
      <c r="G6" s="256"/>
      <c r="H6" s="247" t="s">
        <v>1772</v>
      </c>
      <c r="I6" s="248"/>
      <c r="J6" s="248"/>
      <c r="K6" s="246"/>
      <c r="L6" s="244" t="s">
        <v>1773</v>
      </c>
      <c r="M6" s="245"/>
      <c r="N6" s="245"/>
      <c r="O6" s="246"/>
      <c r="P6" s="257" t="s">
        <v>1774</v>
      </c>
      <c r="Q6" s="250" t="s">
        <v>1841</v>
      </c>
    </row>
    <row r="7" spans="2:17" ht="30" x14ac:dyDescent="0.25">
      <c r="B7" s="59" t="s">
        <v>1524</v>
      </c>
      <c r="C7" s="59" t="s">
        <v>1776</v>
      </c>
      <c r="D7" s="59" t="s">
        <v>1492</v>
      </c>
      <c r="E7" s="58" t="s">
        <v>1777</v>
      </c>
      <c r="F7" s="58" t="s">
        <v>1778</v>
      </c>
      <c r="G7" s="59" t="s">
        <v>1479</v>
      </c>
      <c r="H7" s="70" t="s">
        <v>1480</v>
      </c>
      <c r="I7" s="70" t="s">
        <v>1481</v>
      </c>
      <c r="J7" s="70" t="s">
        <v>1482</v>
      </c>
      <c r="K7" s="70" t="s">
        <v>1840</v>
      </c>
      <c r="L7" s="65" t="s">
        <v>1480</v>
      </c>
      <c r="M7" s="65" t="s">
        <v>1481</v>
      </c>
      <c r="N7" s="65" t="s">
        <v>1482</v>
      </c>
      <c r="O7" s="65" t="s">
        <v>1840</v>
      </c>
      <c r="P7" s="234"/>
      <c r="Q7" s="240"/>
    </row>
    <row r="8" spans="2:17" ht="165" customHeight="1" x14ac:dyDescent="0.25">
      <c r="B8" s="22" t="str">
        <f>IF('PLAN DE ACCIÓN'!E10=0,"",'PLAN DE ACCIÓN'!E10)</f>
        <v xml:space="preserve">La entidad registra fallas al momento de gestionar la remisión de las solicitudes sobre instalación de redes eléctricas, dificultándose el aumento en la cobertura de la prestación del servicio público domiciliario. </v>
      </c>
      <c r="C8" s="22">
        <f>IF('PLAN DE ACCIÓN'!F10=0,"",'PLAN DE ACCIÓN'!F10)</f>
        <v>1</v>
      </c>
      <c r="D8" s="22" t="str">
        <f>IF(IF(+'PLAN DE ACCIÓN'!H10=0,'PLAN DE ACCIÓN'!G10,'PLAN DE ACCIÓN'!H10)=0,"",IF(+'PLAN DE ACCIÓN'!H10=0,'PLAN DE ACCIÓN'!G10,'PLAN DE ACCIÓN'!H10))</f>
        <v>Dar Instrucciones</v>
      </c>
      <c r="E8" s="40" t="s">
        <v>2220</v>
      </c>
      <c r="F8" s="40" t="s">
        <v>2221</v>
      </c>
      <c r="G8" s="21" t="str">
        <f>+IF(AND(E8&lt;&gt;"",F8&lt;&gt;""),"( "&amp;E8&amp;" / "&amp;F8&amp;" ) * 100","(Numerador / Denominador )*100")</f>
        <v>( # Total de instrucciones expedidas y/o socializadas / # Total de instrucciones a expedir y/o socializar ) * 100</v>
      </c>
      <c r="H8" s="127"/>
      <c r="I8" s="127"/>
      <c r="J8" s="25" t="str">
        <f>IFERROR(H8/I8,"")</f>
        <v/>
      </c>
      <c r="K8" s="135"/>
      <c r="L8" s="125"/>
      <c r="M8" s="125"/>
      <c r="N8" s="126" t="str">
        <f>IFERROR(L8/M8,"")</f>
        <v/>
      </c>
      <c r="O8" s="136"/>
      <c r="P8" s="126" t="str">
        <f>+IFERROR(AVERAGE(N8,J8),"")</f>
        <v/>
      </c>
      <c r="Q8" s="132"/>
    </row>
    <row r="9" spans="2:17" ht="165" customHeight="1" x14ac:dyDescent="0.25">
      <c r="B9" s="22" t="str">
        <f>IF('PLAN DE ACCIÓN'!E11=0,"",'PLAN DE ACCIÓN'!E11)</f>
        <v>La entidad registra fallas en el mantenimiento e instalación de las diferentes mallas o vigas eléctricas</v>
      </c>
      <c r="C9" s="22">
        <f>IF('PLAN DE ACCIÓN'!F11=0,"",'PLAN DE ACCIÓN'!F11)</f>
        <v>1</v>
      </c>
      <c r="D9" s="22" t="str">
        <f>IF(IF(+'PLAN DE ACCIÓN'!H11=0,'PLAN DE ACCIÓN'!G11,'PLAN DE ACCIÓN'!H11)=0,"",IF(+'PLAN DE ACCIÓN'!H11=0,'PLAN DE ACCIÓN'!G11,'PLAN DE ACCIÓN'!H11))</f>
        <v>ACTUALIZAR FORMATO CONTRACTUAL</v>
      </c>
      <c r="E9" s="40" t="s">
        <v>2222</v>
      </c>
      <c r="F9" s="40" t="s">
        <v>2223</v>
      </c>
      <c r="G9" s="21" t="str">
        <f t="shared" ref="G9:G36" si="0">+IF(AND(E9&lt;&gt;"",F9&lt;&gt;""),"( "&amp;E9&amp;" / "&amp;F9&amp;" ) * 100","(Numerador / Denominador )*100")</f>
        <v>( #Total de formatos contractuales actualizados y/o socializados / # Total de formatos contractuales programados para actualizar y/o socializar ) * 100</v>
      </c>
      <c r="H9" s="127"/>
      <c r="I9" s="127"/>
      <c r="J9" s="25" t="str">
        <f t="shared" ref="J9:J36" si="1">IFERROR(H9/I9,"")</f>
        <v/>
      </c>
      <c r="K9" s="135"/>
      <c r="L9" s="125"/>
      <c r="M9" s="125"/>
      <c r="N9" s="126" t="str">
        <f t="shared" ref="N9:N36" si="2">IFERROR(L9/M9,"")</f>
        <v/>
      </c>
      <c r="O9" s="136"/>
      <c r="P9" s="126" t="str">
        <f t="shared" ref="P9:P36" si="3">+IFERROR(AVERAGE(N9,J9),"")</f>
        <v/>
      </c>
      <c r="Q9" s="132"/>
    </row>
    <row r="10" spans="2:17" ht="165" customHeight="1" x14ac:dyDescent="0.25">
      <c r="B10" s="22" t="str">
        <f>IF('PLAN DE ACCIÓN'!E12=0,"",'PLAN DE ACCIÓN'!E12)</f>
        <v>La entidad registra fallas al momento de generar y cancelar la correspondiente liquidación, al momento en  que se desvincula un trabajador.</v>
      </c>
      <c r="C10" s="22">
        <f>IF('PLAN DE ACCIÓN'!F12=0,"",'PLAN DE ACCIÓN'!F12)</f>
        <v>1</v>
      </c>
      <c r="D10" s="22" t="s">
        <v>2217</v>
      </c>
      <c r="E10" s="40" t="s">
        <v>2218</v>
      </c>
      <c r="F10" s="40" t="s">
        <v>2219</v>
      </c>
      <c r="G10" s="21" t="str">
        <f>+IF(AND(E10&lt;&gt;"",F10&lt;&gt;""),"( "&amp;E10&amp;" / "&amp;F10&amp;" ) * 100","(Numerador / Denominador )*100")</f>
        <v>( #Total de procedimientos diseñados  / #Total de procedimientos programados para diseñar ) * 100</v>
      </c>
      <c r="H10" s="127"/>
      <c r="I10" s="127"/>
      <c r="J10" s="25" t="str">
        <f t="shared" si="1"/>
        <v/>
      </c>
      <c r="K10" s="135"/>
      <c r="L10" s="125"/>
      <c r="M10" s="125"/>
      <c r="N10" s="126" t="str">
        <f t="shared" si="2"/>
        <v/>
      </c>
      <c r="O10" s="136"/>
      <c r="P10" s="126" t="str">
        <f t="shared" si="3"/>
        <v/>
      </c>
      <c r="Q10" s="132"/>
    </row>
    <row r="11" spans="2:17" ht="165" customHeight="1" x14ac:dyDescent="0.25">
      <c r="B11" s="22" t="str">
        <f>IF('PLAN DE ACCIÓN'!E14=0,"",'PLAN DE ACCIÓN'!E14)</f>
        <v/>
      </c>
      <c r="C11" s="22" t="str">
        <f>IF('PLAN DE ACCIÓN'!F14=0,"",'PLAN DE ACCIÓN'!F14)</f>
        <v/>
      </c>
      <c r="D11" s="22" t="str">
        <f>IF(IF(+'PLAN DE ACCIÓN'!H14=0,'PLAN DE ACCIÓN'!G14,'PLAN DE ACCIÓN'!H14)=0,"",IF(+'PLAN DE ACCIÓN'!H14=0,'PLAN DE ACCIÓN'!G14,'PLAN DE ACCIÓN'!H14))</f>
        <v/>
      </c>
      <c r="E11" s="40"/>
      <c r="F11" s="40"/>
      <c r="G11" s="21" t="str">
        <f t="shared" si="0"/>
        <v>(Numerador / Denominador )*100</v>
      </c>
      <c r="H11" s="127"/>
      <c r="I11" s="127"/>
      <c r="J11" s="25" t="str">
        <f t="shared" si="1"/>
        <v/>
      </c>
      <c r="K11" s="135"/>
      <c r="L11" s="125"/>
      <c r="M11" s="125"/>
      <c r="N11" s="126" t="str">
        <f t="shared" si="2"/>
        <v/>
      </c>
      <c r="O11" s="136"/>
      <c r="P11" s="126" t="str">
        <f t="shared" si="3"/>
        <v/>
      </c>
      <c r="Q11" s="132"/>
    </row>
    <row r="12" spans="2:17" ht="165" customHeight="1" x14ac:dyDescent="0.25">
      <c r="B12" s="22" t="str">
        <f>IF('PLAN DE ACCIÓN'!E15=0,"",'PLAN DE ACCIÓN'!E15)</f>
        <v/>
      </c>
      <c r="C12" s="22" t="str">
        <f>IF('PLAN DE ACCIÓN'!F15=0,"",'PLAN DE ACCIÓN'!F15)</f>
        <v/>
      </c>
      <c r="D12" s="22" t="str">
        <f>IF(IF(+'PLAN DE ACCIÓN'!H15=0,'PLAN DE ACCIÓN'!G15,'PLAN DE ACCIÓN'!H15)=0,"",IF(+'PLAN DE ACCIÓN'!H15=0,'PLAN DE ACCIÓN'!G15,'PLAN DE ACCIÓN'!H15))</f>
        <v/>
      </c>
      <c r="E12" s="40"/>
      <c r="F12" s="40"/>
      <c r="G12" s="21" t="str">
        <f t="shared" si="0"/>
        <v>(Numerador / Denominador )*100</v>
      </c>
      <c r="H12" s="127"/>
      <c r="I12" s="127"/>
      <c r="J12" s="25" t="str">
        <f t="shared" si="1"/>
        <v/>
      </c>
      <c r="K12" s="135"/>
      <c r="L12" s="125"/>
      <c r="M12" s="125"/>
      <c r="N12" s="126" t="str">
        <f t="shared" si="2"/>
        <v/>
      </c>
      <c r="O12" s="136"/>
      <c r="P12" s="126" t="str">
        <f t="shared" si="3"/>
        <v/>
      </c>
      <c r="Q12" s="132"/>
    </row>
    <row r="13" spans="2:17" ht="165" customHeight="1" x14ac:dyDescent="0.25">
      <c r="B13" s="22" t="str">
        <f>IF('PLAN DE ACCIÓN'!E16=0,"",'PLAN DE ACCIÓN'!E16)</f>
        <v/>
      </c>
      <c r="C13" s="22" t="str">
        <f>IF('PLAN DE ACCIÓN'!F16=0,"",'PLAN DE ACCIÓN'!F16)</f>
        <v/>
      </c>
      <c r="D13" s="22" t="str">
        <f>IF(IF(+'PLAN DE ACCIÓN'!H16=0,'PLAN DE ACCIÓN'!G16,'PLAN DE ACCIÓN'!H16)=0,"",IF(+'PLAN DE ACCIÓN'!H16=0,'PLAN DE ACCIÓN'!G16,'PLAN DE ACCIÓN'!H16))</f>
        <v/>
      </c>
      <c r="E13" s="40"/>
      <c r="F13" s="40"/>
      <c r="G13" s="21" t="str">
        <f t="shared" si="0"/>
        <v>(Numerador / Denominador )*100</v>
      </c>
      <c r="H13" s="127"/>
      <c r="I13" s="127"/>
      <c r="J13" s="25" t="str">
        <f t="shared" si="1"/>
        <v/>
      </c>
      <c r="K13" s="135"/>
      <c r="L13" s="125"/>
      <c r="M13" s="125"/>
      <c r="N13" s="126" t="str">
        <f t="shared" si="2"/>
        <v/>
      </c>
      <c r="O13" s="136"/>
      <c r="P13" s="126" t="str">
        <f t="shared" si="3"/>
        <v/>
      </c>
      <c r="Q13" s="132"/>
    </row>
    <row r="14" spans="2:17" ht="165" customHeight="1" x14ac:dyDescent="0.25">
      <c r="B14" s="22" t="str">
        <f>IF('PLAN DE ACCIÓN'!E17=0,"",'PLAN DE ACCIÓN'!E17)</f>
        <v/>
      </c>
      <c r="C14" s="22" t="str">
        <f>IF('PLAN DE ACCIÓN'!F17=0,"",'PLAN DE ACCIÓN'!F17)</f>
        <v/>
      </c>
      <c r="D14" s="22" t="str">
        <f>IF(IF(+'PLAN DE ACCIÓN'!H17=0,'PLAN DE ACCIÓN'!G17,'PLAN DE ACCIÓN'!H17)=0,"",IF(+'PLAN DE ACCIÓN'!H17=0,'PLAN DE ACCIÓN'!G17,'PLAN DE ACCIÓN'!H17))</f>
        <v/>
      </c>
      <c r="E14" s="40"/>
      <c r="F14" s="40"/>
      <c r="G14" s="21" t="str">
        <f t="shared" si="0"/>
        <v>(Numerador / Denominador )*100</v>
      </c>
      <c r="H14" s="127"/>
      <c r="I14" s="127"/>
      <c r="J14" s="25" t="str">
        <f t="shared" si="1"/>
        <v/>
      </c>
      <c r="K14" s="135"/>
      <c r="L14" s="125"/>
      <c r="M14" s="125"/>
      <c r="N14" s="126" t="str">
        <f t="shared" si="2"/>
        <v/>
      </c>
      <c r="O14" s="136"/>
      <c r="P14" s="126" t="str">
        <f t="shared" si="3"/>
        <v/>
      </c>
      <c r="Q14" s="132"/>
    </row>
    <row r="15" spans="2:17" ht="165" customHeight="1" x14ac:dyDescent="0.25">
      <c r="B15" s="22" t="str">
        <f>IF('PLAN DE ACCIÓN'!E18=0,"",'PLAN DE ACCIÓN'!E18)</f>
        <v/>
      </c>
      <c r="C15" s="22" t="str">
        <f>IF('PLAN DE ACCIÓN'!F18=0,"",'PLAN DE ACCIÓN'!F18)</f>
        <v/>
      </c>
      <c r="D15" s="22" t="str">
        <f>IF(IF(+'PLAN DE ACCIÓN'!H18=0,'PLAN DE ACCIÓN'!G18,'PLAN DE ACCIÓN'!H18)=0,"",IF(+'PLAN DE ACCIÓN'!H18=0,'PLAN DE ACCIÓN'!G18,'PLAN DE ACCIÓN'!H18))</f>
        <v/>
      </c>
      <c r="E15" s="40"/>
      <c r="F15" s="40"/>
      <c r="G15" s="21" t="str">
        <f t="shared" si="0"/>
        <v>(Numerador / Denominador )*100</v>
      </c>
      <c r="H15" s="127"/>
      <c r="I15" s="127"/>
      <c r="J15" s="25" t="str">
        <f t="shared" si="1"/>
        <v/>
      </c>
      <c r="K15" s="135"/>
      <c r="L15" s="125"/>
      <c r="M15" s="125"/>
      <c r="N15" s="126" t="str">
        <f t="shared" si="2"/>
        <v/>
      </c>
      <c r="O15" s="136"/>
      <c r="P15" s="126" t="str">
        <f t="shared" si="3"/>
        <v/>
      </c>
      <c r="Q15" s="132"/>
    </row>
    <row r="16" spans="2:17" ht="165" customHeight="1" x14ac:dyDescent="0.25">
      <c r="B16" s="22" t="str">
        <f>IF('PLAN DE ACCIÓN'!E19=0,"",'PLAN DE ACCIÓN'!E19)</f>
        <v/>
      </c>
      <c r="C16" s="22" t="str">
        <f>IF('PLAN DE ACCIÓN'!F19=0,"",'PLAN DE ACCIÓN'!F19)</f>
        <v/>
      </c>
      <c r="D16" s="22" t="str">
        <f>IF(IF(+'PLAN DE ACCIÓN'!H19=0,'PLAN DE ACCIÓN'!G19,'PLAN DE ACCIÓN'!H19)=0,"",IF(+'PLAN DE ACCIÓN'!H19=0,'PLAN DE ACCIÓN'!G19,'PLAN DE ACCIÓN'!H19))</f>
        <v/>
      </c>
      <c r="E16" s="40"/>
      <c r="F16" s="40"/>
      <c r="G16" s="21" t="str">
        <f t="shared" si="0"/>
        <v>(Numerador / Denominador )*100</v>
      </c>
      <c r="H16" s="127"/>
      <c r="I16" s="127"/>
      <c r="J16" s="25" t="str">
        <f t="shared" si="1"/>
        <v/>
      </c>
      <c r="K16" s="135"/>
      <c r="L16" s="125"/>
      <c r="M16" s="125"/>
      <c r="N16" s="126" t="str">
        <f t="shared" si="2"/>
        <v/>
      </c>
      <c r="O16" s="136"/>
      <c r="P16" s="126" t="str">
        <f t="shared" si="3"/>
        <v/>
      </c>
      <c r="Q16" s="132"/>
    </row>
    <row r="17" spans="2:17" ht="165" customHeight="1" x14ac:dyDescent="0.25">
      <c r="B17" s="22" t="str">
        <f>IF('PLAN DE ACCIÓN'!E20=0,"",'PLAN DE ACCIÓN'!E20)</f>
        <v/>
      </c>
      <c r="C17" s="22" t="str">
        <f>IF('PLAN DE ACCIÓN'!F20=0,"",'PLAN DE ACCIÓN'!F20)</f>
        <v/>
      </c>
      <c r="D17" s="22" t="str">
        <f>IF(IF(+'PLAN DE ACCIÓN'!H20=0,'PLAN DE ACCIÓN'!G20,'PLAN DE ACCIÓN'!H20)=0,"",IF(+'PLAN DE ACCIÓN'!H20=0,'PLAN DE ACCIÓN'!G20,'PLAN DE ACCIÓN'!H20))</f>
        <v/>
      </c>
      <c r="E17" s="40"/>
      <c r="F17" s="40"/>
      <c r="G17" s="21" t="str">
        <f t="shared" si="0"/>
        <v>(Numerador / Denominador )*100</v>
      </c>
      <c r="H17" s="127"/>
      <c r="I17" s="127"/>
      <c r="J17" s="25" t="str">
        <f t="shared" si="1"/>
        <v/>
      </c>
      <c r="K17" s="135"/>
      <c r="L17" s="125"/>
      <c r="M17" s="125"/>
      <c r="N17" s="126" t="str">
        <f t="shared" si="2"/>
        <v/>
      </c>
      <c r="O17" s="136"/>
      <c r="P17" s="126" t="str">
        <f t="shared" si="3"/>
        <v/>
      </c>
      <c r="Q17" s="132"/>
    </row>
    <row r="18" spans="2:17" ht="165" customHeight="1" x14ac:dyDescent="0.25">
      <c r="B18" s="22" t="str">
        <f>IF('PLAN DE ACCIÓN'!E21=0,"",'PLAN DE ACCIÓN'!E21)</f>
        <v/>
      </c>
      <c r="C18" s="22" t="str">
        <f>IF('PLAN DE ACCIÓN'!F21=0,"",'PLAN DE ACCIÓN'!F21)</f>
        <v/>
      </c>
      <c r="D18" s="22" t="str">
        <f>IF(IF(+'PLAN DE ACCIÓN'!H21=0,'PLAN DE ACCIÓN'!G21,'PLAN DE ACCIÓN'!H21)=0,"",IF(+'PLAN DE ACCIÓN'!H21=0,'PLAN DE ACCIÓN'!G21,'PLAN DE ACCIÓN'!H21))</f>
        <v/>
      </c>
      <c r="E18" s="40"/>
      <c r="F18" s="40"/>
      <c r="G18" s="21" t="str">
        <f t="shared" si="0"/>
        <v>(Numerador / Denominador )*100</v>
      </c>
      <c r="H18" s="127"/>
      <c r="I18" s="127"/>
      <c r="J18" s="25" t="str">
        <f t="shared" si="1"/>
        <v/>
      </c>
      <c r="K18" s="135"/>
      <c r="L18" s="125"/>
      <c r="M18" s="125"/>
      <c r="N18" s="126" t="str">
        <f t="shared" si="2"/>
        <v/>
      </c>
      <c r="O18" s="136"/>
      <c r="P18" s="126" t="str">
        <f t="shared" si="3"/>
        <v/>
      </c>
      <c r="Q18" s="132"/>
    </row>
    <row r="19" spans="2:17" ht="165" customHeight="1" x14ac:dyDescent="0.25">
      <c r="B19" s="22" t="str">
        <f>IF('PLAN DE ACCIÓN'!E22=0,"",'PLAN DE ACCIÓN'!E22)</f>
        <v/>
      </c>
      <c r="C19" s="22" t="str">
        <f>IF('PLAN DE ACCIÓN'!F22=0,"",'PLAN DE ACCIÓN'!F22)</f>
        <v/>
      </c>
      <c r="D19" s="22" t="str">
        <f>IF(IF(+'PLAN DE ACCIÓN'!H22=0,'PLAN DE ACCIÓN'!G22,'PLAN DE ACCIÓN'!H22)=0,"",IF(+'PLAN DE ACCIÓN'!H22=0,'PLAN DE ACCIÓN'!G22,'PLAN DE ACCIÓN'!H22))</f>
        <v/>
      </c>
      <c r="E19" s="40"/>
      <c r="F19" s="40"/>
      <c r="G19" s="21" t="str">
        <f t="shared" si="0"/>
        <v>(Numerador / Denominador )*100</v>
      </c>
      <c r="H19" s="127"/>
      <c r="I19" s="127"/>
      <c r="J19" s="25" t="str">
        <f t="shared" si="1"/>
        <v/>
      </c>
      <c r="K19" s="135"/>
      <c r="L19" s="125"/>
      <c r="M19" s="125"/>
      <c r="N19" s="126" t="str">
        <f t="shared" si="2"/>
        <v/>
      </c>
      <c r="O19" s="136"/>
      <c r="P19" s="126" t="str">
        <f t="shared" si="3"/>
        <v/>
      </c>
      <c r="Q19" s="132"/>
    </row>
    <row r="20" spans="2:17" ht="165" customHeight="1" x14ac:dyDescent="0.25">
      <c r="B20" s="22" t="str">
        <f>IF('PLAN DE ACCIÓN'!E23=0,"",'PLAN DE ACCIÓN'!E23)</f>
        <v/>
      </c>
      <c r="C20" s="22" t="str">
        <f>IF('PLAN DE ACCIÓN'!F23=0,"",'PLAN DE ACCIÓN'!F23)</f>
        <v/>
      </c>
      <c r="D20" s="22" t="str">
        <f>IF(IF(+'PLAN DE ACCIÓN'!H23=0,'PLAN DE ACCIÓN'!G23,'PLAN DE ACCIÓN'!H23)=0,"",IF(+'PLAN DE ACCIÓN'!H23=0,'PLAN DE ACCIÓN'!G23,'PLAN DE ACCIÓN'!H23))</f>
        <v/>
      </c>
      <c r="E20" s="40"/>
      <c r="F20" s="40"/>
      <c r="G20" s="21" t="str">
        <f t="shared" si="0"/>
        <v>(Numerador / Denominador )*100</v>
      </c>
      <c r="H20" s="127"/>
      <c r="I20" s="127"/>
      <c r="J20" s="25" t="str">
        <f t="shared" si="1"/>
        <v/>
      </c>
      <c r="K20" s="135"/>
      <c r="L20" s="125"/>
      <c r="M20" s="125"/>
      <c r="N20" s="126" t="str">
        <f t="shared" si="2"/>
        <v/>
      </c>
      <c r="O20" s="136"/>
      <c r="P20" s="126" t="str">
        <f t="shared" si="3"/>
        <v/>
      </c>
      <c r="Q20" s="132"/>
    </row>
    <row r="21" spans="2:17" ht="165" customHeight="1" x14ac:dyDescent="0.25">
      <c r="B21" s="22" t="str">
        <f>IF('PLAN DE ACCIÓN'!E24=0,"",'PLAN DE ACCIÓN'!E24)</f>
        <v/>
      </c>
      <c r="C21" s="22" t="str">
        <f>IF('PLAN DE ACCIÓN'!F24=0,"",'PLAN DE ACCIÓN'!F24)</f>
        <v/>
      </c>
      <c r="D21" s="22" t="str">
        <f>IF(IF(+'PLAN DE ACCIÓN'!H24=0,'PLAN DE ACCIÓN'!G24,'PLAN DE ACCIÓN'!H24)=0,"",IF(+'PLAN DE ACCIÓN'!H24=0,'PLAN DE ACCIÓN'!G24,'PLAN DE ACCIÓN'!H24))</f>
        <v/>
      </c>
      <c r="E21" s="40"/>
      <c r="F21" s="40"/>
      <c r="G21" s="21" t="str">
        <f t="shared" si="0"/>
        <v>(Numerador / Denominador )*100</v>
      </c>
      <c r="H21" s="127"/>
      <c r="I21" s="127"/>
      <c r="J21" s="25" t="str">
        <f t="shared" si="1"/>
        <v/>
      </c>
      <c r="K21" s="135"/>
      <c r="L21" s="125"/>
      <c r="M21" s="125"/>
      <c r="N21" s="126" t="str">
        <f t="shared" si="2"/>
        <v/>
      </c>
      <c r="O21" s="136"/>
      <c r="P21" s="126" t="str">
        <f t="shared" si="3"/>
        <v/>
      </c>
      <c r="Q21" s="132"/>
    </row>
    <row r="22" spans="2:17" ht="165" customHeight="1" x14ac:dyDescent="0.25">
      <c r="B22" s="22" t="str">
        <f>IF('PLAN DE ACCIÓN'!E25=0,"",'PLAN DE ACCIÓN'!E25)</f>
        <v/>
      </c>
      <c r="C22" s="22" t="str">
        <f>IF('PLAN DE ACCIÓN'!F25=0,"",'PLAN DE ACCIÓN'!F25)</f>
        <v/>
      </c>
      <c r="D22" s="22" t="str">
        <f>IF(IF(+'PLAN DE ACCIÓN'!H25=0,'PLAN DE ACCIÓN'!G25,'PLAN DE ACCIÓN'!H25)=0,"",IF(+'PLAN DE ACCIÓN'!H25=0,'PLAN DE ACCIÓN'!G25,'PLAN DE ACCIÓN'!H25))</f>
        <v/>
      </c>
      <c r="E22" s="40"/>
      <c r="F22" s="40"/>
      <c r="G22" s="21" t="str">
        <f t="shared" si="0"/>
        <v>(Numerador / Denominador )*100</v>
      </c>
      <c r="H22" s="127"/>
      <c r="I22" s="127"/>
      <c r="J22" s="25" t="str">
        <f t="shared" si="1"/>
        <v/>
      </c>
      <c r="K22" s="135"/>
      <c r="L22" s="125"/>
      <c r="M22" s="125"/>
      <c r="N22" s="126" t="str">
        <f t="shared" si="2"/>
        <v/>
      </c>
      <c r="O22" s="136"/>
      <c r="P22" s="126" t="str">
        <f t="shared" si="3"/>
        <v/>
      </c>
      <c r="Q22" s="132"/>
    </row>
    <row r="23" spans="2:17" ht="165" customHeight="1" x14ac:dyDescent="0.25">
      <c r="B23" s="22" t="str">
        <f>IF('PLAN DE ACCIÓN'!E26=0,"",'PLAN DE ACCIÓN'!E26)</f>
        <v/>
      </c>
      <c r="C23" s="22" t="str">
        <f>IF('PLAN DE ACCIÓN'!F26=0,"",'PLAN DE ACCIÓN'!F26)</f>
        <v/>
      </c>
      <c r="D23" s="22" t="str">
        <f>IF(IF(+'PLAN DE ACCIÓN'!H26=0,'PLAN DE ACCIÓN'!G26,'PLAN DE ACCIÓN'!H26)=0,"",IF(+'PLAN DE ACCIÓN'!H26=0,'PLAN DE ACCIÓN'!G26,'PLAN DE ACCIÓN'!H26))</f>
        <v/>
      </c>
      <c r="E23" s="40"/>
      <c r="F23" s="40"/>
      <c r="G23" s="21" t="str">
        <f t="shared" si="0"/>
        <v>(Numerador / Denominador )*100</v>
      </c>
      <c r="H23" s="127"/>
      <c r="I23" s="127"/>
      <c r="J23" s="25" t="str">
        <f t="shared" si="1"/>
        <v/>
      </c>
      <c r="K23" s="135"/>
      <c r="L23" s="125"/>
      <c r="M23" s="125"/>
      <c r="N23" s="126" t="str">
        <f t="shared" si="2"/>
        <v/>
      </c>
      <c r="O23" s="136"/>
      <c r="P23" s="126" t="str">
        <f t="shared" si="3"/>
        <v/>
      </c>
      <c r="Q23" s="132"/>
    </row>
    <row r="24" spans="2:17" ht="165" customHeight="1" x14ac:dyDescent="0.25">
      <c r="B24" s="22" t="str">
        <f>IF('PLAN DE ACCIÓN'!E27=0,"",'PLAN DE ACCIÓN'!E27)</f>
        <v/>
      </c>
      <c r="C24" s="22" t="str">
        <f>IF('PLAN DE ACCIÓN'!F27=0,"",'PLAN DE ACCIÓN'!F27)</f>
        <v/>
      </c>
      <c r="D24" s="22" t="str">
        <f>IF(IF(+'PLAN DE ACCIÓN'!H27=0,'PLAN DE ACCIÓN'!G27,'PLAN DE ACCIÓN'!H27)=0,"",IF(+'PLAN DE ACCIÓN'!H27=0,'PLAN DE ACCIÓN'!G27,'PLAN DE ACCIÓN'!H27))</f>
        <v/>
      </c>
      <c r="E24" s="40"/>
      <c r="F24" s="40"/>
      <c r="G24" s="21" t="str">
        <f t="shared" si="0"/>
        <v>(Numerador / Denominador )*100</v>
      </c>
      <c r="H24" s="127"/>
      <c r="I24" s="127"/>
      <c r="J24" s="25" t="str">
        <f t="shared" si="1"/>
        <v/>
      </c>
      <c r="K24" s="135"/>
      <c r="L24" s="125"/>
      <c r="M24" s="125"/>
      <c r="N24" s="126" t="str">
        <f t="shared" si="2"/>
        <v/>
      </c>
      <c r="O24" s="136"/>
      <c r="P24" s="126" t="str">
        <f t="shared" si="3"/>
        <v/>
      </c>
      <c r="Q24" s="132"/>
    </row>
    <row r="25" spans="2:17" ht="165" customHeight="1" x14ac:dyDescent="0.25">
      <c r="B25" s="22" t="str">
        <f>IF('PLAN DE ACCIÓN'!E28=0,"",'PLAN DE ACCIÓN'!E28)</f>
        <v/>
      </c>
      <c r="C25" s="22" t="str">
        <f>IF('PLAN DE ACCIÓN'!F28=0,"",'PLAN DE ACCIÓN'!F28)</f>
        <v/>
      </c>
      <c r="D25" s="22" t="str">
        <f>IF(IF(+'PLAN DE ACCIÓN'!H28=0,'PLAN DE ACCIÓN'!G28,'PLAN DE ACCIÓN'!H28)=0,"",IF(+'PLAN DE ACCIÓN'!H28=0,'PLAN DE ACCIÓN'!G28,'PLAN DE ACCIÓN'!H28))</f>
        <v/>
      </c>
      <c r="E25" s="40"/>
      <c r="F25" s="40"/>
      <c r="G25" s="21" t="str">
        <f t="shared" si="0"/>
        <v>(Numerador / Denominador )*100</v>
      </c>
      <c r="H25" s="127"/>
      <c r="I25" s="127"/>
      <c r="J25" s="25" t="str">
        <f t="shared" si="1"/>
        <v/>
      </c>
      <c r="K25" s="135"/>
      <c r="L25" s="125"/>
      <c r="M25" s="125"/>
      <c r="N25" s="126" t="str">
        <f t="shared" si="2"/>
        <v/>
      </c>
      <c r="O25" s="136"/>
      <c r="P25" s="126" t="str">
        <f t="shared" si="3"/>
        <v/>
      </c>
      <c r="Q25" s="132"/>
    </row>
    <row r="26" spans="2:17" ht="165" customHeight="1" x14ac:dyDescent="0.25">
      <c r="B26" s="22" t="str">
        <f>IF('PLAN DE ACCIÓN'!E29=0,"",'PLAN DE ACCIÓN'!E29)</f>
        <v/>
      </c>
      <c r="C26" s="22" t="str">
        <f>IF('PLAN DE ACCIÓN'!F29=0,"",'PLAN DE ACCIÓN'!F29)</f>
        <v/>
      </c>
      <c r="D26" s="22" t="str">
        <f>IF(IF(+'PLAN DE ACCIÓN'!H29=0,'PLAN DE ACCIÓN'!G29,'PLAN DE ACCIÓN'!H29)=0,"",IF(+'PLAN DE ACCIÓN'!H29=0,'PLAN DE ACCIÓN'!G29,'PLAN DE ACCIÓN'!H29))</f>
        <v/>
      </c>
      <c r="E26" s="40"/>
      <c r="F26" s="40"/>
      <c r="G26" s="21" t="str">
        <f t="shared" si="0"/>
        <v>(Numerador / Denominador )*100</v>
      </c>
      <c r="H26" s="127"/>
      <c r="I26" s="127"/>
      <c r="J26" s="25" t="str">
        <f t="shared" si="1"/>
        <v/>
      </c>
      <c r="K26" s="135"/>
      <c r="L26" s="125"/>
      <c r="M26" s="125"/>
      <c r="N26" s="126" t="str">
        <f t="shared" si="2"/>
        <v/>
      </c>
      <c r="O26" s="136"/>
      <c r="P26" s="126" t="str">
        <f t="shared" si="3"/>
        <v/>
      </c>
      <c r="Q26" s="132"/>
    </row>
    <row r="27" spans="2:17" ht="165" customHeight="1" x14ac:dyDescent="0.25">
      <c r="B27" s="22" t="str">
        <f>IF('PLAN DE ACCIÓN'!E30=0,"",'PLAN DE ACCIÓN'!E30)</f>
        <v/>
      </c>
      <c r="C27" s="22" t="str">
        <f>IF('PLAN DE ACCIÓN'!F30=0,"",'PLAN DE ACCIÓN'!F30)</f>
        <v/>
      </c>
      <c r="D27" s="22" t="str">
        <f>IF(IF(+'PLAN DE ACCIÓN'!H30=0,'PLAN DE ACCIÓN'!G30,'PLAN DE ACCIÓN'!H30)=0,"",IF(+'PLAN DE ACCIÓN'!H30=0,'PLAN DE ACCIÓN'!G30,'PLAN DE ACCIÓN'!H30))</f>
        <v/>
      </c>
      <c r="E27" s="40"/>
      <c r="F27" s="40"/>
      <c r="G27" s="21" t="str">
        <f t="shared" si="0"/>
        <v>(Numerador / Denominador )*100</v>
      </c>
      <c r="H27" s="127"/>
      <c r="I27" s="127"/>
      <c r="J27" s="25" t="str">
        <f t="shared" si="1"/>
        <v/>
      </c>
      <c r="K27" s="135"/>
      <c r="L27" s="125"/>
      <c r="M27" s="125"/>
      <c r="N27" s="126" t="str">
        <f t="shared" si="2"/>
        <v/>
      </c>
      <c r="O27" s="136"/>
      <c r="P27" s="126" t="str">
        <f t="shared" si="3"/>
        <v/>
      </c>
      <c r="Q27" s="132"/>
    </row>
    <row r="28" spans="2:17" ht="165" customHeight="1" x14ac:dyDescent="0.25">
      <c r="B28" s="22" t="str">
        <f>IF('PLAN DE ACCIÓN'!E31=0,"",'PLAN DE ACCIÓN'!E31)</f>
        <v/>
      </c>
      <c r="C28" s="22" t="str">
        <f>IF('PLAN DE ACCIÓN'!F31=0,"",'PLAN DE ACCIÓN'!F31)</f>
        <v/>
      </c>
      <c r="D28" s="22" t="str">
        <f>IF(IF(+'PLAN DE ACCIÓN'!H31=0,'PLAN DE ACCIÓN'!G31,'PLAN DE ACCIÓN'!H31)=0,"",IF(+'PLAN DE ACCIÓN'!H31=0,'PLAN DE ACCIÓN'!G31,'PLAN DE ACCIÓN'!H31))</f>
        <v/>
      </c>
      <c r="E28" s="40"/>
      <c r="F28" s="40"/>
      <c r="G28" s="21" t="str">
        <f t="shared" si="0"/>
        <v>(Numerador / Denominador )*100</v>
      </c>
      <c r="H28" s="127"/>
      <c r="I28" s="127"/>
      <c r="J28" s="25" t="str">
        <f t="shared" si="1"/>
        <v/>
      </c>
      <c r="K28" s="135"/>
      <c r="L28" s="125"/>
      <c r="M28" s="125"/>
      <c r="N28" s="126" t="str">
        <f t="shared" si="2"/>
        <v/>
      </c>
      <c r="O28" s="136"/>
      <c r="P28" s="126" t="str">
        <f t="shared" si="3"/>
        <v/>
      </c>
      <c r="Q28" s="132"/>
    </row>
    <row r="29" spans="2:17" ht="165" customHeight="1" x14ac:dyDescent="0.25">
      <c r="B29" s="22" t="str">
        <f>IF('PLAN DE ACCIÓN'!E32=0,"",'PLAN DE ACCIÓN'!E32)</f>
        <v/>
      </c>
      <c r="C29" s="22" t="str">
        <f>IF('PLAN DE ACCIÓN'!F32=0,"",'PLAN DE ACCIÓN'!F32)</f>
        <v/>
      </c>
      <c r="D29" s="22" t="str">
        <f>IF(IF(+'PLAN DE ACCIÓN'!H32=0,'PLAN DE ACCIÓN'!G32,'PLAN DE ACCIÓN'!H32)=0,"",IF(+'PLAN DE ACCIÓN'!H32=0,'PLAN DE ACCIÓN'!G32,'PLAN DE ACCIÓN'!H32))</f>
        <v/>
      </c>
      <c r="E29" s="40"/>
      <c r="F29" s="40"/>
      <c r="G29" s="21" t="str">
        <f t="shared" si="0"/>
        <v>(Numerador / Denominador )*100</v>
      </c>
      <c r="H29" s="127"/>
      <c r="I29" s="127"/>
      <c r="J29" s="25" t="str">
        <f t="shared" si="1"/>
        <v/>
      </c>
      <c r="K29" s="135"/>
      <c r="L29" s="125"/>
      <c r="M29" s="125"/>
      <c r="N29" s="126" t="str">
        <f t="shared" si="2"/>
        <v/>
      </c>
      <c r="O29" s="136"/>
      <c r="P29" s="126" t="str">
        <f t="shared" si="3"/>
        <v/>
      </c>
      <c r="Q29" s="132"/>
    </row>
    <row r="30" spans="2:17" ht="165" customHeight="1" x14ac:dyDescent="0.25">
      <c r="B30" s="22" t="str">
        <f>IF('PLAN DE ACCIÓN'!E33=0,"",'PLAN DE ACCIÓN'!E33)</f>
        <v/>
      </c>
      <c r="C30" s="22" t="str">
        <f>IF('PLAN DE ACCIÓN'!F33=0,"",'PLAN DE ACCIÓN'!F33)</f>
        <v/>
      </c>
      <c r="D30" s="22" t="str">
        <f>IF(IF(+'PLAN DE ACCIÓN'!H33=0,'PLAN DE ACCIÓN'!G33,'PLAN DE ACCIÓN'!H33)=0,"",IF(+'PLAN DE ACCIÓN'!H33=0,'PLAN DE ACCIÓN'!G33,'PLAN DE ACCIÓN'!H33))</f>
        <v/>
      </c>
      <c r="E30" s="40"/>
      <c r="F30" s="40"/>
      <c r="G30" s="21" t="str">
        <f t="shared" si="0"/>
        <v>(Numerador / Denominador )*100</v>
      </c>
      <c r="H30" s="127"/>
      <c r="I30" s="127"/>
      <c r="J30" s="25" t="str">
        <f t="shared" si="1"/>
        <v/>
      </c>
      <c r="K30" s="135"/>
      <c r="L30" s="125"/>
      <c r="M30" s="125"/>
      <c r="N30" s="126" t="str">
        <f t="shared" si="2"/>
        <v/>
      </c>
      <c r="O30" s="136"/>
      <c r="P30" s="126" t="str">
        <f t="shared" si="3"/>
        <v/>
      </c>
      <c r="Q30" s="132"/>
    </row>
    <row r="31" spans="2:17" ht="165" customHeight="1" x14ac:dyDescent="0.25">
      <c r="B31" s="22" t="str">
        <f>IF('PLAN DE ACCIÓN'!E34=0,"",'PLAN DE ACCIÓN'!E34)</f>
        <v/>
      </c>
      <c r="C31" s="22" t="str">
        <f>IF('PLAN DE ACCIÓN'!F34=0,"",'PLAN DE ACCIÓN'!F34)</f>
        <v/>
      </c>
      <c r="D31" s="22" t="str">
        <f>IF(IF(+'PLAN DE ACCIÓN'!H34=0,'PLAN DE ACCIÓN'!G34,'PLAN DE ACCIÓN'!H34)=0,"",IF(+'PLAN DE ACCIÓN'!H34=0,'PLAN DE ACCIÓN'!G34,'PLAN DE ACCIÓN'!H34))</f>
        <v/>
      </c>
      <c r="E31" s="40"/>
      <c r="F31" s="40"/>
      <c r="G31" s="21" t="str">
        <f t="shared" si="0"/>
        <v>(Numerador / Denominador )*100</v>
      </c>
      <c r="H31" s="127"/>
      <c r="I31" s="127"/>
      <c r="J31" s="25" t="str">
        <f t="shared" si="1"/>
        <v/>
      </c>
      <c r="K31" s="135"/>
      <c r="L31" s="125"/>
      <c r="M31" s="125"/>
      <c r="N31" s="126" t="str">
        <f t="shared" si="2"/>
        <v/>
      </c>
      <c r="O31" s="136"/>
      <c r="P31" s="126" t="str">
        <f t="shared" si="3"/>
        <v/>
      </c>
      <c r="Q31" s="132"/>
    </row>
    <row r="32" spans="2:17" ht="165" customHeight="1" x14ac:dyDescent="0.25">
      <c r="B32" s="22" t="str">
        <f>IF('PLAN DE ACCIÓN'!E35=0,"",'PLAN DE ACCIÓN'!E35)</f>
        <v/>
      </c>
      <c r="C32" s="22" t="str">
        <f>IF('PLAN DE ACCIÓN'!F35=0,"",'PLAN DE ACCIÓN'!F35)</f>
        <v/>
      </c>
      <c r="D32" s="22" t="str">
        <f>IF(IF(+'PLAN DE ACCIÓN'!H35=0,'PLAN DE ACCIÓN'!G35,'PLAN DE ACCIÓN'!H35)=0,"",IF(+'PLAN DE ACCIÓN'!H35=0,'PLAN DE ACCIÓN'!G35,'PLAN DE ACCIÓN'!H35))</f>
        <v/>
      </c>
      <c r="E32" s="40"/>
      <c r="F32" s="40"/>
      <c r="G32" s="21" t="str">
        <f t="shared" si="0"/>
        <v>(Numerador / Denominador )*100</v>
      </c>
      <c r="H32" s="127"/>
      <c r="I32" s="127"/>
      <c r="J32" s="25" t="str">
        <f t="shared" si="1"/>
        <v/>
      </c>
      <c r="K32" s="135"/>
      <c r="L32" s="125"/>
      <c r="M32" s="125"/>
      <c r="N32" s="126" t="str">
        <f t="shared" si="2"/>
        <v/>
      </c>
      <c r="O32" s="136"/>
      <c r="P32" s="126" t="str">
        <f t="shared" si="3"/>
        <v/>
      </c>
      <c r="Q32" s="132"/>
    </row>
    <row r="33" spans="2:17" ht="165" customHeight="1" x14ac:dyDescent="0.25">
      <c r="B33" s="22" t="str">
        <f>IF('PLAN DE ACCIÓN'!E36=0,"",'PLAN DE ACCIÓN'!E36)</f>
        <v/>
      </c>
      <c r="C33" s="22" t="str">
        <f>IF('PLAN DE ACCIÓN'!F36=0,"",'PLAN DE ACCIÓN'!F36)</f>
        <v/>
      </c>
      <c r="D33" s="22" t="str">
        <f>IF(IF(+'PLAN DE ACCIÓN'!H36=0,'PLAN DE ACCIÓN'!G36,'PLAN DE ACCIÓN'!H36)=0,"",IF(+'PLAN DE ACCIÓN'!H36=0,'PLAN DE ACCIÓN'!G36,'PLAN DE ACCIÓN'!H36))</f>
        <v/>
      </c>
      <c r="E33" s="40"/>
      <c r="F33" s="40"/>
      <c r="G33" s="21" t="str">
        <f t="shared" si="0"/>
        <v>(Numerador / Denominador )*100</v>
      </c>
      <c r="H33" s="127"/>
      <c r="I33" s="127"/>
      <c r="J33" s="25" t="str">
        <f t="shared" si="1"/>
        <v/>
      </c>
      <c r="K33" s="135"/>
      <c r="L33" s="125"/>
      <c r="M33" s="125"/>
      <c r="N33" s="126" t="str">
        <f t="shared" si="2"/>
        <v/>
      </c>
      <c r="O33" s="136"/>
      <c r="P33" s="126" t="str">
        <f t="shared" si="3"/>
        <v/>
      </c>
      <c r="Q33" s="132"/>
    </row>
    <row r="34" spans="2:17" ht="165" customHeight="1" x14ac:dyDescent="0.25">
      <c r="B34" s="22" t="str">
        <f>IF('PLAN DE ACCIÓN'!E37=0,"",'PLAN DE ACCIÓN'!E37)</f>
        <v/>
      </c>
      <c r="C34" s="22" t="str">
        <f>IF('PLAN DE ACCIÓN'!F37=0,"",'PLAN DE ACCIÓN'!F37)</f>
        <v/>
      </c>
      <c r="D34" s="22" t="str">
        <f>IF(IF(+'PLAN DE ACCIÓN'!H37=0,'PLAN DE ACCIÓN'!G37,'PLAN DE ACCIÓN'!H37)=0,"",IF(+'PLAN DE ACCIÓN'!H37=0,'PLAN DE ACCIÓN'!G37,'PLAN DE ACCIÓN'!H37))</f>
        <v/>
      </c>
      <c r="E34" s="40"/>
      <c r="F34" s="40"/>
      <c r="G34" s="21" t="str">
        <f t="shared" si="0"/>
        <v>(Numerador / Denominador )*100</v>
      </c>
      <c r="H34" s="127"/>
      <c r="I34" s="127"/>
      <c r="J34" s="25" t="str">
        <f t="shared" si="1"/>
        <v/>
      </c>
      <c r="K34" s="135"/>
      <c r="L34" s="125"/>
      <c r="M34" s="125"/>
      <c r="N34" s="126" t="str">
        <f t="shared" si="2"/>
        <v/>
      </c>
      <c r="O34" s="136"/>
      <c r="P34" s="126" t="str">
        <f t="shared" si="3"/>
        <v/>
      </c>
      <c r="Q34" s="132"/>
    </row>
    <row r="35" spans="2:17" ht="165" customHeight="1" x14ac:dyDescent="0.25">
      <c r="B35" s="22" t="str">
        <f>IF('PLAN DE ACCIÓN'!E38=0,"",'PLAN DE ACCIÓN'!E38)</f>
        <v/>
      </c>
      <c r="C35" s="22" t="str">
        <f>IF('PLAN DE ACCIÓN'!F38=0,"",'PLAN DE ACCIÓN'!F38)</f>
        <v/>
      </c>
      <c r="D35" s="22" t="str">
        <f>IF(IF(+'PLAN DE ACCIÓN'!H38=0,'PLAN DE ACCIÓN'!G38,'PLAN DE ACCIÓN'!H38)=0,"",IF(+'PLAN DE ACCIÓN'!H38=0,'PLAN DE ACCIÓN'!G38,'PLAN DE ACCIÓN'!H38))</f>
        <v/>
      </c>
      <c r="E35" s="40"/>
      <c r="F35" s="40"/>
      <c r="G35" s="21" t="str">
        <f t="shared" si="0"/>
        <v>(Numerador / Denominador )*100</v>
      </c>
      <c r="H35" s="127"/>
      <c r="I35" s="127"/>
      <c r="J35" s="25" t="str">
        <f t="shared" si="1"/>
        <v/>
      </c>
      <c r="K35" s="135"/>
      <c r="L35" s="125"/>
      <c r="M35" s="125"/>
      <c r="N35" s="126" t="str">
        <f t="shared" si="2"/>
        <v/>
      </c>
      <c r="O35" s="136"/>
      <c r="P35" s="126" t="str">
        <f t="shared" si="3"/>
        <v/>
      </c>
      <c r="Q35" s="132"/>
    </row>
    <row r="36" spans="2:17" ht="165" customHeight="1" x14ac:dyDescent="0.25">
      <c r="B36" s="22" t="str">
        <f>IF('PLAN DE ACCIÓN'!E39=0,"",'PLAN DE ACCIÓN'!E39)</f>
        <v/>
      </c>
      <c r="C36" s="22" t="str">
        <f>IF('PLAN DE ACCIÓN'!F39=0,"",'PLAN DE ACCIÓN'!F39)</f>
        <v/>
      </c>
      <c r="D36" s="22" t="str">
        <f>IF(IF(+'PLAN DE ACCIÓN'!H39=0,'PLAN DE ACCIÓN'!G39,'PLAN DE ACCIÓN'!H39)=0,"",IF(+'PLAN DE ACCIÓN'!H39=0,'PLAN DE ACCIÓN'!G39,'PLAN DE ACCIÓN'!H39))</f>
        <v/>
      </c>
      <c r="E36" s="40"/>
      <c r="F36" s="40"/>
      <c r="G36" s="21" t="str">
        <f t="shared" si="0"/>
        <v>(Numerador / Denominador )*100</v>
      </c>
      <c r="H36" s="127"/>
      <c r="I36" s="127"/>
      <c r="J36" s="25" t="str">
        <f t="shared" si="1"/>
        <v/>
      </c>
      <c r="K36" s="135"/>
      <c r="L36" s="125"/>
      <c r="M36" s="125"/>
      <c r="N36" s="126" t="str">
        <f t="shared" si="2"/>
        <v/>
      </c>
      <c r="O36" s="136"/>
      <c r="P36" s="126" t="str">
        <f t="shared" si="3"/>
        <v/>
      </c>
      <c r="Q36" s="132"/>
    </row>
    <row r="55" spans="10:16" x14ac:dyDescent="0.25">
      <c r="J55" s="81" t="str">
        <f>+IFERROR(AVERAGE(J8:J36),"")</f>
        <v/>
      </c>
      <c r="K55" s="81"/>
      <c r="L55" s="81"/>
      <c r="M55" s="81"/>
      <c r="N55" s="81" t="str">
        <f>+IFERROR(AVERAGE(N8:N36),"")</f>
        <v/>
      </c>
      <c r="O55" s="81"/>
      <c r="P55" s="81" t="str">
        <f>+IFERROR(AVERAGE(P8:P36),"")</f>
        <v/>
      </c>
    </row>
  </sheetData>
  <mergeCells count="8">
    <mergeCell ref="Q6:Q7"/>
    <mergeCell ref="H5:Q5"/>
    <mergeCell ref="B3:D3"/>
    <mergeCell ref="E5:G5"/>
    <mergeCell ref="E6:G6"/>
    <mergeCell ref="P6:P7"/>
    <mergeCell ref="H6:K6"/>
    <mergeCell ref="L6:O6"/>
  </mergeCells>
  <conditionalFormatting sqref="P8:P36 N8:N36 J8:J36">
    <cfRule type="cellIs" dxfId="21" priority="13" operator="equal">
      <formula>""</formula>
    </cfRule>
    <cfRule type="cellIs" dxfId="20" priority="14" operator="between">
      <formula>0.33</formula>
      <formula>0.67</formula>
    </cfRule>
    <cfRule type="cellIs" dxfId="19" priority="15" operator="lessThan">
      <formula>0.33</formula>
    </cfRule>
    <cfRule type="cellIs" dxfId="18" priority="16" operator="greaterThan">
      <formula>0.67</formula>
    </cfRule>
  </conditionalFormatting>
  <dataValidations xWindow="921" yWindow="477" count="10">
    <dataValidation allowBlank="1" showInputMessage="1" showErrorMessage="1" prompt="Se calcula automáticamente, promediando los resultados del año 1 y el año 2" sqref="Q6:Q7 P6:P36" xr:uid="{00000000-0002-0000-0D00-000000000000}"/>
    <dataValidation allowBlank="1" showInputMessage="1" showErrorMessage="1" prompt="Se calcula automáticamente el porcentaje de avance, una vez se ingresen los valores del numerado y denominador" sqref="O7 N7:N36 J7:J36" xr:uid="{00000000-0002-0000-0D00-000001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2000000}"/>
    <dataValidation allowBlank="1" showInputMessage="1" showErrorMessage="1" prompt="Escriba el valor numérico del denominador" sqref="M7:M36 I7:I36" xr:uid="{00000000-0002-0000-0D00-000003000000}"/>
    <dataValidation allowBlank="1" showInputMessage="1" showErrorMessage="1" prompt="Escriba el valor numérico del numerador" sqref="L7:L36 H7:H36" xr:uid="{00000000-0002-0000-0D00-000004000000}"/>
    <dataValidation allowBlank="1" showInputMessage="1" showErrorMessage="1" prompt="Describa el numerador" sqref="E7:E36" xr:uid="{00000000-0002-0000-0D00-000005000000}"/>
    <dataValidation allowBlank="1" showInputMessage="1" showErrorMessage="1" prompt="Describa el denominador" sqref="F7:F36" xr:uid="{00000000-0002-0000-0D00-000006000000}"/>
    <dataValidation allowBlank="1" showInputMessage="1" showErrorMessage="1" prompt="Esta información se carga automáticamente del PLAN DE ACCIÓN " sqref="B8:D36" xr:uid="{00000000-0002-0000-0D00-000007000000}"/>
    <dataValidation allowBlank="1" showInputMessage="1" showErrorMessage="1" prompt="Brevemente, expliqué el valor del resultado." sqref="K7:K36" xr:uid="{00000000-0002-0000-0D00-000008000000}"/>
    <dataValidation allowBlank="1" showInputMessage="1" showErrorMessage="1" prompt="Brevemente, explique el valor del resultado" sqref="O8:O36" xr:uid="{00000000-0002-0000-0D00-000009000000}"/>
  </dataValidations>
  <hyperlinks>
    <hyperlink ref="E6:G6" location="'INDICADOR DE RESULTADO'!A1" display="Ayuda"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69"/>
  <sheetViews>
    <sheetView showGridLines="0" zoomScale="90" zoomScaleNormal="90" workbookViewId="0"/>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18.75" x14ac:dyDescent="0.25">
      <c r="B3" s="229" t="s">
        <v>1787</v>
      </c>
      <c r="C3" s="229"/>
      <c r="D3" s="197"/>
      <c r="E3" s="90"/>
      <c r="F3" s="91"/>
      <c r="G3" s="91"/>
      <c r="H3" s="38"/>
      <c r="I3" s="38"/>
      <c r="J3" s="38"/>
      <c r="K3" s="38"/>
      <c r="L3" s="38"/>
    </row>
    <row r="4" spans="2:13" ht="15.75" x14ac:dyDescent="0.25">
      <c r="B4" s="63"/>
      <c r="C4" s="63"/>
      <c r="D4" s="38"/>
      <c r="E4" s="79"/>
      <c r="F4" s="80"/>
      <c r="G4" s="80"/>
      <c r="H4" s="38"/>
      <c r="I4" s="38"/>
      <c r="J4" s="38"/>
      <c r="K4" s="38"/>
      <c r="L4" s="38"/>
    </row>
    <row r="5" spans="2:13" ht="15.75" x14ac:dyDescent="0.25">
      <c r="B5" s="130" t="s">
        <v>1831</v>
      </c>
      <c r="C5" s="89"/>
      <c r="D5" s="241" t="s">
        <v>1771</v>
      </c>
      <c r="E5" s="242"/>
      <c r="F5" s="242"/>
      <c r="G5" s="242"/>
      <c r="H5" s="242"/>
      <c r="I5" s="242"/>
      <c r="J5" s="242"/>
      <c r="K5" s="242"/>
      <c r="L5" s="242"/>
      <c r="M5" s="243"/>
    </row>
    <row r="6" spans="2:13" ht="15.75" x14ac:dyDescent="0.25">
      <c r="B6" s="38"/>
      <c r="C6" s="131" t="s">
        <v>1538</v>
      </c>
      <c r="D6" s="261" t="s">
        <v>1772</v>
      </c>
      <c r="E6" s="262"/>
      <c r="F6" s="262"/>
      <c r="G6" s="260"/>
      <c r="H6" s="258" t="s">
        <v>1773</v>
      </c>
      <c r="I6" s="259"/>
      <c r="J6" s="259"/>
      <c r="K6" s="260"/>
      <c r="L6" s="233" t="s">
        <v>1784</v>
      </c>
      <c r="M6" s="239" t="s">
        <v>1841</v>
      </c>
    </row>
    <row r="7" spans="2:13" ht="30" x14ac:dyDescent="0.25">
      <c r="B7" s="59" t="s">
        <v>1523</v>
      </c>
      <c r="C7" s="59" t="s">
        <v>1479</v>
      </c>
      <c r="D7" s="70" t="s">
        <v>1782</v>
      </c>
      <c r="E7" s="70" t="s">
        <v>1781</v>
      </c>
      <c r="F7" s="70" t="s">
        <v>1482</v>
      </c>
      <c r="G7" s="70" t="s">
        <v>1840</v>
      </c>
      <c r="H7" s="65" t="s">
        <v>1783</v>
      </c>
      <c r="I7" s="65" t="s">
        <v>1782</v>
      </c>
      <c r="J7" s="65" t="s">
        <v>1482</v>
      </c>
      <c r="K7" s="65" t="s">
        <v>1840</v>
      </c>
      <c r="L7" s="234"/>
      <c r="M7" s="240"/>
    </row>
    <row r="8" spans="2:13" ht="50.1" customHeight="1" x14ac:dyDescent="0.25">
      <c r="B8" s="69" t="str">
        <f>+IF('PLAN DE ACCIÓN'!C10=0,"",'PLAN DE ACCIÓN'!C10)</f>
        <v>INDEBIDA PRESTACION DE SERVICIOS PUBLICOS DOMICILIARIOS</v>
      </c>
      <c r="C8" s="21" t="s">
        <v>1780</v>
      </c>
      <c r="D8" s="127"/>
      <c r="E8" s="127"/>
      <c r="F8" s="126" t="str">
        <f t="shared" ref="F8" si="0">+IFERROR((D8-E8)/E8,"")</f>
        <v/>
      </c>
      <c r="G8" s="143"/>
      <c r="H8" s="125"/>
      <c r="I8" s="67" t="str">
        <f>+IF(D8="","",D8)</f>
        <v/>
      </c>
      <c r="J8" s="126" t="str">
        <f>IF(H8="","",IFERROR((H8-I8)/I8,""))</f>
        <v/>
      </c>
      <c r="K8" s="133"/>
      <c r="L8" s="126" t="str">
        <f>IF(H8="",F8,IFERROR(AVERAGE(J8,F8),""))</f>
        <v/>
      </c>
      <c r="M8" s="134"/>
    </row>
    <row r="9" spans="2:13" ht="50.1" customHeight="1" x14ac:dyDescent="0.25">
      <c r="B9" s="69" t="e">
        <f>+IF('PLAN DE ACCIÓN'!#REF!=0,"",'PLAN DE ACCIÓN'!#REF!)</f>
        <v>#REF!</v>
      </c>
      <c r="C9" s="21" t="s">
        <v>1845</v>
      </c>
      <c r="D9" s="127"/>
      <c r="E9" s="127"/>
      <c r="F9" s="126" t="str">
        <f t="shared" ref="F9:F37" si="1">+IFERROR((D9-E9)/E9,"")</f>
        <v/>
      </c>
      <c r="G9" s="143"/>
      <c r="H9" s="125"/>
      <c r="I9" s="67" t="str">
        <f t="shared" ref="I9:I37" si="2">+IF(D9="","",D9)</f>
        <v/>
      </c>
      <c r="J9" s="126" t="str">
        <f t="shared" ref="J9:J37" si="3">IF(H9="","",IFERROR((H9-I9)/I9,""))</f>
        <v/>
      </c>
      <c r="K9" s="133"/>
      <c r="L9" s="126" t="str">
        <f t="shared" ref="L9:L37" si="4">IF(H9="",F9,IFERROR(AVERAGE(J9,F9),""))</f>
        <v/>
      </c>
      <c r="M9" s="134"/>
    </row>
    <row r="10" spans="2:13" ht="50.1" customHeight="1" x14ac:dyDescent="0.25">
      <c r="B10" s="69" t="str">
        <f>+IF('PLAN DE ACCIÓN'!C11=0,"",'PLAN DE ACCIÓN'!C11)</f>
        <v>MUERTE POR CONDUCCION DE ENERGIA ELECTRICA</v>
      </c>
      <c r="C10" s="21" t="s">
        <v>1846</v>
      </c>
      <c r="D10" s="127"/>
      <c r="E10" s="127"/>
      <c r="F10" s="126" t="str">
        <f t="shared" si="1"/>
        <v/>
      </c>
      <c r="G10" s="143"/>
      <c r="H10" s="125"/>
      <c r="I10" s="67" t="str">
        <f t="shared" si="2"/>
        <v/>
      </c>
      <c r="J10" s="126" t="str">
        <f t="shared" si="3"/>
        <v/>
      </c>
      <c r="K10" s="133"/>
      <c r="L10" s="126" t="str">
        <f t="shared" si="4"/>
        <v/>
      </c>
      <c r="M10" s="134"/>
    </row>
    <row r="11" spans="2:13" ht="50.1" customHeight="1" x14ac:dyDescent="0.25">
      <c r="B11" s="69" t="str">
        <f>+IF('PLAN DE ACCIÓN'!C12=0,"",'PLAN DE ACCIÓN'!C12)</f>
        <v>INCUMPLIMIENTO EN EL PAGO DE HONORARIOS</v>
      </c>
      <c r="C11" s="21" t="s">
        <v>1847</v>
      </c>
      <c r="D11" s="127"/>
      <c r="E11" s="127"/>
      <c r="F11" s="126" t="str">
        <f t="shared" si="1"/>
        <v/>
      </c>
      <c r="G11" s="143"/>
      <c r="H11" s="125"/>
      <c r="I11" s="67" t="str">
        <f t="shared" si="2"/>
        <v/>
      </c>
      <c r="J11" s="126" t="str">
        <f t="shared" si="3"/>
        <v/>
      </c>
      <c r="K11" s="133"/>
      <c r="L11" s="126" t="str">
        <f t="shared" si="4"/>
        <v/>
      </c>
      <c r="M11" s="134"/>
    </row>
    <row r="12" spans="2:13" ht="50.1" customHeight="1" x14ac:dyDescent="0.25">
      <c r="B12" s="69" t="str">
        <f>+IF('PLAN DE ACCIÓN'!C14=0,"",'PLAN DE ACCIÓN'!C14)</f>
        <v/>
      </c>
      <c r="C12" s="21" t="s">
        <v>1848</v>
      </c>
      <c r="D12" s="127"/>
      <c r="E12" s="127"/>
      <c r="F12" s="126" t="str">
        <f t="shared" si="1"/>
        <v/>
      </c>
      <c r="G12" s="143"/>
      <c r="H12" s="125"/>
      <c r="I12" s="67" t="str">
        <f t="shared" si="2"/>
        <v/>
      </c>
      <c r="J12" s="126" t="str">
        <f t="shared" si="3"/>
        <v/>
      </c>
      <c r="K12" s="133"/>
      <c r="L12" s="126" t="str">
        <f t="shared" si="4"/>
        <v/>
      </c>
      <c r="M12" s="134"/>
    </row>
    <row r="13" spans="2:13" ht="50.1" customHeight="1" x14ac:dyDescent="0.25">
      <c r="B13" s="69" t="str">
        <f>+IF('PLAN DE ACCIÓN'!C15=0,"",'PLAN DE ACCIÓN'!C15)</f>
        <v/>
      </c>
      <c r="C13" s="21" t="s">
        <v>1849</v>
      </c>
      <c r="D13" s="127"/>
      <c r="E13" s="127"/>
      <c r="F13" s="126" t="str">
        <f t="shared" si="1"/>
        <v/>
      </c>
      <c r="G13" s="143"/>
      <c r="H13" s="125"/>
      <c r="I13" s="67" t="str">
        <f t="shared" si="2"/>
        <v/>
      </c>
      <c r="J13" s="126" t="str">
        <f t="shared" si="3"/>
        <v/>
      </c>
      <c r="K13" s="133"/>
      <c r="L13" s="126" t="str">
        <f t="shared" si="4"/>
        <v/>
      </c>
      <c r="M13" s="134"/>
    </row>
    <row r="14" spans="2:13" ht="50.1" customHeight="1" x14ac:dyDescent="0.25">
      <c r="B14" s="69" t="str">
        <f>+IF('PLAN DE ACCIÓN'!C16=0,"",'PLAN DE ACCIÓN'!C16)</f>
        <v/>
      </c>
      <c r="C14" s="21" t="s">
        <v>1850</v>
      </c>
      <c r="D14" s="127"/>
      <c r="E14" s="127"/>
      <c r="F14" s="126" t="str">
        <f t="shared" si="1"/>
        <v/>
      </c>
      <c r="G14" s="143"/>
      <c r="H14" s="125"/>
      <c r="I14" s="67" t="str">
        <f t="shared" si="2"/>
        <v/>
      </c>
      <c r="J14" s="126" t="str">
        <f t="shared" si="3"/>
        <v/>
      </c>
      <c r="K14" s="133"/>
      <c r="L14" s="126" t="str">
        <f t="shared" si="4"/>
        <v/>
      </c>
      <c r="M14" s="134"/>
    </row>
    <row r="15" spans="2:13" ht="50.1" customHeight="1" x14ac:dyDescent="0.25">
      <c r="B15" s="69" t="str">
        <f>+IF('PLAN DE ACCIÓN'!C17=0,"",'PLAN DE ACCIÓN'!C17)</f>
        <v/>
      </c>
      <c r="C15" s="21" t="s">
        <v>1851</v>
      </c>
      <c r="D15" s="127"/>
      <c r="E15" s="127"/>
      <c r="F15" s="126" t="str">
        <f t="shared" si="1"/>
        <v/>
      </c>
      <c r="G15" s="143"/>
      <c r="H15" s="125"/>
      <c r="I15" s="67" t="str">
        <f t="shared" si="2"/>
        <v/>
      </c>
      <c r="J15" s="126" t="str">
        <f t="shared" si="3"/>
        <v/>
      </c>
      <c r="K15" s="133"/>
      <c r="L15" s="126" t="str">
        <f t="shared" si="4"/>
        <v/>
      </c>
      <c r="M15" s="134"/>
    </row>
    <row r="16" spans="2:13" ht="50.1" customHeight="1" x14ac:dyDescent="0.25">
      <c r="B16" s="69" t="str">
        <f>+IF('PLAN DE ACCIÓN'!C18=0,"",'PLAN DE ACCIÓN'!C18)</f>
        <v/>
      </c>
      <c r="C16" s="21" t="s">
        <v>1852</v>
      </c>
      <c r="D16" s="127"/>
      <c r="E16" s="127"/>
      <c r="F16" s="126" t="str">
        <f t="shared" si="1"/>
        <v/>
      </c>
      <c r="G16" s="143"/>
      <c r="H16" s="125"/>
      <c r="I16" s="67" t="str">
        <f t="shared" si="2"/>
        <v/>
      </c>
      <c r="J16" s="126" t="str">
        <f t="shared" si="3"/>
        <v/>
      </c>
      <c r="K16" s="133"/>
      <c r="L16" s="126" t="str">
        <f t="shared" si="4"/>
        <v/>
      </c>
      <c r="M16" s="134"/>
    </row>
    <row r="17" spans="2:13" ht="50.1" customHeight="1" x14ac:dyDescent="0.25">
      <c r="B17" s="69" t="str">
        <f>+IF('PLAN DE ACCIÓN'!C19=0,"",'PLAN DE ACCIÓN'!C19)</f>
        <v/>
      </c>
      <c r="C17" s="21" t="s">
        <v>1853</v>
      </c>
      <c r="D17" s="127"/>
      <c r="E17" s="127"/>
      <c r="F17" s="126" t="str">
        <f t="shared" ref="F17:F36" si="5">+IFERROR((D17-E17)/E17,"")</f>
        <v/>
      </c>
      <c r="G17" s="143"/>
      <c r="H17" s="125"/>
      <c r="I17" s="67" t="str">
        <f t="shared" ref="I17:I36" si="6">+IF(D17="","",D17)</f>
        <v/>
      </c>
      <c r="J17" s="126" t="str">
        <f t="shared" ref="J17:J36" si="7">IF(H17="","",IFERROR((H17-I17)/I17,""))</f>
        <v/>
      </c>
      <c r="K17" s="133"/>
      <c r="L17" s="126" t="str">
        <f t="shared" ref="L17:L36" si="8">IF(H17="",F17,IFERROR(AVERAGE(J17,F17),""))</f>
        <v/>
      </c>
      <c r="M17" s="134"/>
    </row>
    <row r="18" spans="2:13" ht="50.1" customHeight="1" x14ac:dyDescent="0.25">
      <c r="B18" s="69" t="str">
        <f>+IF('PLAN DE ACCIÓN'!C20=0,"",'PLAN DE ACCIÓN'!C20)</f>
        <v/>
      </c>
      <c r="C18" s="21" t="s">
        <v>1854</v>
      </c>
      <c r="D18" s="127"/>
      <c r="E18" s="127"/>
      <c r="F18" s="126" t="str">
        <f t="shared" si="5"/>
        <v/>
      </c>
      <c r="G18" s="143"/>
      <c r="H18" s="125"/>
      <c r="I18" s="67" t="str">
        <f t="shared" si="6"/>
        <v/>
      </c>
      <c r="J18" s="126" t="str">
        <f t="shared" si="7"/>
        <v/>
      </c>
      <c r="K18" s="133"/>
      <c r="L18" s="126" t="str">
        <f t="shared" si="8"/>
        <v/>
      </c>
      <c r="M18" s="134"/>
    </row>
    <row r="19" spans="2:13" ht="50.1" customHeight="1" x14ac:dyDescent="0.25">
      <c r="B19" s="69" t="str">
        <f>+IF('PLAN DE ACCIÓN'!C21=0,"",'PLAN DE ACCIÓN'!C21)</f>
        <v/>
      </c>
      <c r="C19" s="21" t="s">
        <v>1855</v>
      </c>
      <c r="D19" s="127"/>
      <c r="E19" s="127"/>
      <c r="F19" s="126" t="str">
        <f t="shared" si="5"/>
        <v/>
      </c>
      <c r="G19" s="143"/>
      <c r="H19" s="125"/>
      <c r="I19" s="67" t="str">
        <f t="shared" si="6"/>
        <v/>
      </c>
      <c r="J19" s="126" t="str">
        <f t="shared" si="7"/>
        <v/>
      </c>
      <c r="K19" s="133"/>
      <c r="L19" s="126" t="str">
        <f t="shared" si="8"/>
        <v/>
      </c>
      <c r="M19" s="134"/>
    </row>
    <row r="20" spans="2:13" ht="50.1" customHeight="1" x14ac:dyDescent="0.25">
      <c r="B20" s="69" t="str">
        <f>+IF('PLAN DE ACCIÓN'!C22=0,"",'PLAN DE ACCIÓN'!C22)</f>
        <v/>
      </c>
      <c r="C20" s="21" t="s">
        <v>1856</v>
      </c>
      <c r="D20" s="127"/>
      <c r="E20" s="127"/>
      <c r="F20" s="126" t="str">
        <f t="shared" si="5"/>
        <v/>
      </c>
      <c r="G20" s="143"/>
      <c r="H20" s="125"/>
      <c r="I20" s="67" t="str">
        <f t="shared" si="6"/>
        <v/>
      </c>
      <c r="J20" s="126" t="str">
        <f t="shared" si="7"/>
        <v/>
      </c>
      <c r="K20" s="133"/>
      <c r="L20" s="126" t="str">
        <f t="shared" si="8"/>
        <v/>
      </c>
      <c r="M20" s="134"/>
    </row>
    <row r="21" spans="2:13" ht="50.1" customHeight="1" x14ac:dyDescent="0.25">
      <c r="B21" s="69" t="str">
        <f>+IF('PLAN DE ACCIÓN'!C23=0,"",'PLAN DE ACCIÓN'!C23)</f>
        <v/>
      </c>
      <c r="C21" s="21" t="s">
        <v>1857</v>
      </c>
      <c r="D21" s="127"/>
      <c r="E21" s="127"/>
      <c r="F21" s="126" t="str">
        <f t="shared" si="5"/>
        <v/>
      </c>
      <c r="G21" s="143"/>
      <c r="H21" s="125"/>
      <c r="I21" s="67" t="str">
        <f t="shared" si="6"/>
        <v/>
      </c>
      <c r="J21" s="126" t="str">
        <f t="shared" si="7"/>
        <v/>
      </c>
      <c r="K21" s="133"/>
      <c r="L21" s="126" t="str">
        <f t="shared" si="8"/>
        <v/>
      </c>
      <c r="M21" s="134"/>
    </row>
    <row r="22" spans="2:13" ht="50.1" customHeight="1" x14ac:dyDescent="0.25">
      <c r="B22" s="69" t="str">
        <f>+IF('PLAN DE ACCIÓN'!C24=0,"",'PLAN DE ACCIÓN'!C24)</f>
        <v/>
      </c>
      <c r="C22" s="21" t="s">
        <v>1858</v>
      </c>
      <c r="D22" s="127"/>
      <c r="E22" s="127"/>
      <c r="F22" s="126" t="str">
        <f t="shared" si="5"/>
        <v/>
      </c>
      <c r="G22" s="143"/>
      <c r="H22" s="125"/>
      <c r="I22" s="67" t="str">
        <f t="shared" si="6"/>
        <v/>
      </c>
      <c r="J22" s="126" t="str">
        <f t="shared" si="7"/>
        <v/>
      </c>
      <c r="K22" s="133"/>
      <c r="L22" s="126" t="str">
        <f t="shared" si="8"/>
        <v/>
      </c>
      <c r="M22" s="134"/>
    </row>
    <row r="23" spans="2:13" ht="50.1" customHeight="1" x14ac:dyDescent="0.25">
      <c r="B23" s="69" t="str">
        <f>+IF('PLAN DE ACCIÓN'!C25=0,"",'PLAN DE ACCIÓN'!C25)</f>
        <v/>
      </c>
      <c r="C23" s="21" t="s">
        <v>1859</v>
      </c>
      <c r="D23" s="127"/>
      <c r="E23" s="127"/>
      <c r="F23" s="126" t="str">
        <f t="shared" si="5"/>
        <v/>
      </c>
      <c r="G23" s="143"/>
      <c r="H23" s="125"/>
      <c r="I23" s="67" t="str">
        <f t="shared" si="6"/>
        <v/>
      </c>
      <c r="J23" s="126" t="str">
        <f t="shared" si="7"/>
        <v/>
      </c>
      <c r="K23" s="133"/>
      <c r="L23" s="126" t="str">
        <f t="shared" si="8"/>
        <v/>
      </c>
      <c r="M23" s="134"/>
    </row>
    <row r="24" spans="2:13" ht="50.1" customHeight="1" x14ac:dyDescent="0.25">
      <c r="B24" s="69" t="str">
        <f>+IF('PLAN DE ACCIÓN'!C26=0,"",'PLAN DE ACCIÓN'!C26)</f>
        <v/>
      </c>
      <c r="C24" s="21" t="s">
        <v>1860</v>
      </c>
      <c r="D24" s="127"/>
      <c r="E24" s="127"/>
      <c r="F24" s="126" t="str">
        <f t="shared" si="5"/>
        <v/>
      </c>
      <c r="G24" s="143"/>
      <c r="H24" s="125"/>
      <c r="I24" s="67" t="str">
        <f t="shared" si="6"/>
        <v/>
      </c>
      <c r="J24" s="126" t="str">
        <f t="shared" si="7"/>
        <v/>
      </c>
      <c r="K24" s="133"/>
      <c r="L24" s="126" t="str">
        <f t="shared" si="8"/>
        <v/>
      </c>
      <c r="M24" s="134"/>
    </row>
    <row r="25" spans="2:13" ht="50.1" customHeight="1" x14ac:dyDescent="0.25">
      <c r="B25" s="69" t="str">
        <f>+IF('PLAN DE ACCIÓN'!C27=0,"",'PLAN DE ACCIÓN'!C27)</f>
        <v/>
      </c>
      <c r="C25" s="21" t="s">
        <v>1861</v>
      </c>
      <c r="D25" s="127"/>
      <c r="E25" s="127"/>
      <c r="F25" s="126" t="str">
        <f t="shared" si="5"/>
        <v/>
      </c>
      <c r="G25" s="143"/>
      <c r="H25" s="125"/>
      <c r="I25" s="67" t="str">
        <f t="shared" si="6"/>
        <v/>
      </c>
      <c r="J25" s="126" t="str">
        <f t="shared" si="7"/>
        <v/>
      </c>
      <c r="K25" s="133"/>
      <c r="L25" s="126" t="str">
        <f t="shared" si="8"/>
        <v/>
      </c>
      <c r="M25" s="134"/>
    </row>
    <row r="26" spans="2:13" ht="50.1" customHeight="1" x14ac:dyDescent="0.25">
      <c r="B26" s="69" t="str">
        <f>+IF('PLAN DE ACCIÓN'!C28=0,"",'PLAN DE ACCIÓN'!C28)</f>
        <v/>
      </c>
      <c r="C26" s="21" t="s">
        <v>1862</v>
      </c>
      <c r="D26" s="127"/>
      <c r="E26" s="127"/>
      <c r="F26" s="126" t="str">
        <f t="shared" si="5"/>
        <v/>
      </c>
      <c r="G26" s="143"/>
      <c r="H26" s="125"/>
      <c r="I26" s="67" t="str">
        <f t="shared" si="6"/>
        <v/>
      </c>
      <c r="J26" s="126" t="str">
        <f t="shared" si="7"/>
        <v/>
      </c>
      <c r="K26" s="133"/>
      <c r="L26" s="126" t="str">
        <f t="shared" si="8"/>
        <v/>
      </c>
      <c r="M26" s="134"/>
    </row>
    <row r="27" spans="2:13" ht="50.1" customHeight="1" x14ac:dyDescent="0.25">
      <c r="B27" s="69" t="str">
        <f>+IF('PLAN DE ACCIÓN'!C29=0,"",'PLAN DE ACCIÓN'!C29)</f>
        <v/>
      </c>
      <c r="C27" s="21" t="s">
        <v>1863</v>
      </c>
      <c r="D27" s="127"/>
      <c r="E27" s="127"/>
      <c r="F27" s="126" t="str">
        <f t="shared" si="5"/>
        <v/>
      </c>
      <c r="G27" s="143"/>
      <c r="H27" s="125"/>
      <c r="I27" s="67" t="str">
        <f t="shared" si="6"/>
        <v/>
      </c>
      <c r="J27" s="126" t="str">
        <f t="shared" si="7"/>
        <v/>
      </c>
      <c r="K27" s="133"/>
      <c r="L27" s="126" t="str">
        <f t="shared" si="8"/>
        <v/>
      </c>
      <c r="M27" s="134"/>
    </row>
    <row r="28" spans="2:13" ht="50.1" customHeight="1" x14ac:dyDescent="0.25">
      <c r="B28" s="69" t="str">
        <f>+IF('PLAN DE ACCIÓN'!C30=0,"",'PLAN DE ACCIÓN'!C30)</f>
        <v/>
      </c>
      <c r="C28" s="21" t="s">
        <v>1864</v>
      </c>
      <c r="D28" s="127"/>
      <c r="E28" s="127"/>
      <c r="F28" s="126" t="str">
        <f t="shared" si="5"/>
        <v/>
      </c>
      <c r="G28" s="143"/>
      <c r="H28" s="125"/>
      <c r="I28" s="67" t="str">
        <f t="shared" si="6"/>
        <v/>
      </c>
      <c r="J28" s="126" t="str">
        <f t="shared" si="7"/>
        <v/>
      </c>
      <c r="K28" s="133"/>
      <c r="L28" s="126" t="str">
        <f t="shared" si="8"/>
        <v/>
      </c>
      <c r="M28" s="134"/>
    </row>
    <row r="29" spans="2:13" ht="50.1" customHeight="1" x14ac:dyDescent="0.25">
      <c r="B29" s="69" t="str">
        <f>+IF('PLAN DE ACCIÓN'!C31=0,"",'PLAN DE ACCIÓN'!C31)</f>
        <v/>
      </c>
      <c r="C29" s="21" t="s">
        <v>1865</v>
      </c>
      <c r="D29" s="127"/>
      <c r="E29" s="127"/>
      <c r="F29" s="126" t="str">
        <f t="shared" si="5"/>
        <v/>
      </c>
      <c r="G29" s="143"/>
      <c r="H29" s="125"/>
      <c r="I29" s="67" t="str">
        <f t="shared" si="6"/>
        <v/>
      </c>
      <c r="J29" s="126" t="str">
        <f t="shared" si="7"/>
        <v/>
      </c>
      <c r="K29" s="133"/>
      <c r="L29" s="126" t="str">
        <f t="shared" si="8"/>
        <v/>
      </c>
      <c r="M29" s="134"/>
    </row>
    <row r="30" spans="2:13" ht="50.1" customHeight="1" x14ac:dyDescent="0.25">
      <c r="B30" s="69" t="str">
        <f>+IF('PLAN DE ACCIÓN'!C32=0,"",'PLAN DE ACCIÓN'!C32)</f>
        <v/>
      </c>
      <c r="C30" s="21" t="s">
        <v>1866</v>
      </c>
      <c r="D30" s="127"/>
      <c r="E30" s="127"/>
      <c r="F30" s="126" t="str">
        <f t="shared" si="5"/>
        <v/>
      </c>
      <c r="G30" s="143"/>
      <c r="H30" s="125"/>
      <c r="I30" s="67" t="str">
        <f t="shared" si="6"/>
        <v/>
      </c>
      <c r="J30" s="126" t="str">
        <f t="shared" si="7"/>
        <v/>
      </c>
      <c r="K30" s="133"/>
      <c r="L30" s="126" t="str">
        <f t="shared" si="8"/>
        <v/>
      </c>
      <c r="M30" s="134"/>
    </row>
    <row r="31" spans="2:13" ht="50.1" customHeight="1" x14ac:dyDescent="0.25">
      <c r="B31" s="69" t="str">
        <f>+IF('PLAN DE ACCIÓN'!C33=0,"",'PLAN DE ACCIÓN'!C33)</f>
        <v/>
      </c>
      <c r="C31" s="21" t="s">
        <v>1867</v>
      </c>
      <c r="D31" s="127"/>
      <c r="E31" s="127"/>
      <c r="F31" s="126" t="str">
        <f t="shared" si="5"/>
        <v/>
      </c>
      <c r="G31" s="143"/>
      <c r="H31" s="125"/>
      <c r="I31" s="67" t="str">
        <f t="shared" si="6"/>
        <v/>
      </c>
      <c r="J31" s="126" t="str">
        <f t="shared" si="7"/>
        <v/>
      </c>
      <c r="K31" s="133"/>
      <c r="L31" s="126" t="str">
        <f t="shared" si="8"/>
        <v/>
      </c>
      <c r="M31" s="134"/>
    </row>
    <row r="32" spans="2:13" ht="50.1" customHeight="1" x14ac:dyDescent="0.25">
      <c r="B32" s="69" t="str">
        <f>+IF('PLAN DE ACCIÓN'!C34=0,"",'PLAN DE ACCIÓN'!C34)</f>
        <v/>
      </c>
      <c r="C32" s="21" t="s">
        <v>1868</v>
      </c>
      <c r="D32" s="127"/>
      <c r="E32" s="127"/>
      <c r="F32" s="126" t="str">
        <f t="shared" si="5"/>
        <v/>
      </c>
      <c r="G32" s="143"/>
      <c r="H32" s="125"/>
      <c r="I32" s="67" t="str">
        <f t="shared" si="6"/>
        <v/>
      </c>
      <c r="J32" s="126" t="str">
        <f t="shared" si="7"/>
        <v/>
      </c>
      <c r="K32" s="133"/>
      <c r="L32" s="126" t="str">
        <f t="shared" si="8"/>
        <v/>
      </c>
      <c r="M32" s="134"/>
    </row>
    <row r="33" spans="2:13" ht="50.1" customHeight="1" x14ac:dyDescent="0.25">
      <c r="B33" s="69" t="str">
        <f>+IF('PLAN DE ACCIÓN'!C35=0,"",'PLAN DE ACCIÓN'!C35)</f>
        <v/>
      </c>
      <c r="C33" s="21" t="s">
        <v>1869</v>
      </c>
      <c r="D33" s="127"/>
      <c r="E33" s="127"/>
      <c r="F33" s="126" t="str">
        <f t="shared" si="5"/>
        <v/>
      </c>
      <c r="G33" s="143"/>
      <c r="H33" s="125"/>
      <c r="I33" s="67" t="str">
        <f t="shared" si="6"/>
        <v/>
      </c>
      <c r="J33" s="126" t="str">
        <f t="shared" si="7"/>
        <v/>
      </c>
      <c r="K33" s="133"/>
      <c r="L33" s="126" t="str">
        <f t="shared" si="8"/>
        <v/>
      </c>
      <c r="M33" s="134"/>
    </row>
    <row r="34" spans="2:13" ht="50.1" customHeight="1" x14ac:dyDescent="0.25">
      <c r="B34" s="69" t="str">
        <f>+IF('PLAN DE ACCIÓN'!C36=0,"",'PLAN DE ACCIÓN'!C36)</f>
        <v/>
      </c>
      <c r="C34" s="21" t="s">
        <v>1870</v>
      </c>
      <c r="D34" s="127"/>
      <c r="E34" s="127"/>
      <c r="F34" s="126" t="str">
        <f t="shared" si="5"/>
        <v/>
      </c>
      <c r="G34" s="143"/>
      <c r="H34" s="125"/>
      <c r="I34" s="67" t="str">
        <f t="shared" si="6"/>
        <v/>
      </c>
      <c r="J34" s="126" t="str">
        <f t="shared" si="7"/>
        <v/>
      </c>
      <c r="K34" s="133"/>
      <c r="L34" s="126" t="str">
        <f t="shared" si="8"/>
        <v/>
      </c>
      <c r="M34" s="134"/>
    </row>
    <row r="35" spans="2:13" ht="50.1" customHeight="1" x14ac:dyDescent="0.25">
      <c r="B35" s="69" t="str">
        <f>+IF('PLAN DE ACCIÓN'!C37=0,"",'PLAN DE ACCIÓN'!C37)</f>
        <v/>
      </c>
      <c r="C35" s="21" t="s">
        <v>1871</v>
      </c>
      <c r="D35" s="127"/>
      <c r="E35" s="127"/>
      <c r="F35" s="126" t="str">
        <f t="shared" si="5"/>
        <v/>
      </c>
      <c r="G35" s="143"/>
      <c r="H35" s="125"/>
      <c r="I35" s="67" t="str">
        <f t="shared" si="6"/>
        <v/>
      </c>
      <c r="J35" s="126" t="str">
        <f t="shared" si="7"/>
        <v/>
      </c>
      <c r="K35" s="133"/>
      <c r="L35" s="126" t="str">
        <f t="shared" si="8"/>
        <v/>
      </c>
      <c r="M35" s="134"/>
    </row>
    <row r="36" spans="2:13" ht="50.1" customHeight="1" x14ac:dyDescent="0.25">
      <c r="B36" s="69" t="str">
        <f>+IF('PLAN DE ACCIÓN'!C38=0,"",'PLAN DE ACCIÓN'!C38)</f>
        <v/>
      </c>
      <c r="C36" s="21" t="s">
        <v>1872</v>
      </c>
      <c r="D36" s="127"/>
      <c r="E36" s="127"/>
      <c r="F36" s="126" t="str">
        <f t="shared" si="5"/>
        <v/>
      </c>
      <c r="G36" s="143"/>
      <c r="H36" s="125"/>
      <c r="I36" s="67" t="str">
        <f t="shared" si="6"/>
        <v/>
      </c>
      <c r="J36" s="126" t="str">
        <f t="shared" si="7"/>
        <v/>
      </c>
      <c r="K36" s="133"/>
      <c r="L36" s="126" t="str">
        <f t="shared" si="8"/>
        <v/>
      </c>
      <c r="M36" s="134"/>
    </row>
    <row r="37" spans="2:13" ht="50.1" customHeight="1" x14ac:dyDescent="0.25">
      <c r="B37" s="69" t="str">
        <f>+IF('PLAN DE ACCIÓN'!C39=0,"",'PLAN DE ACCIÓN'!C39)</f>
        <v/>
      </c>
      <c r="C37" s="21" t="s">
        <v>1863</v>
      </c>
      <c r="D37" s="127"/>
      <c r="E37" s="127"/>
      <c r="F37" s="126" t="str">
        <f t="shared" si="1"/>
        <v/>
      </c>
      <c r="G37" s="143"/>
      <c r="H37" s="125"/>
      <c r="I37" s="67" t="str">
        <f t="shared" si="2"/>
        <v/>
      </c>
      <c r="J37" s="126" t="str">
        <f t="shared" si="3"/>
        <v/>
      </c>
      <c r="K37" s="133"/>
      <c r="L37" s="126" t="str">
        <f t="shared" si="4"/>
        <v/>
      </c>
      <c r="M37" s="134"/>
    </row>
    <row r="38" spans="2:13" x14ac:dyDescent="0.25">
      <c r="B38" s="38"/>
      <c r="C38" s="38"/>
      <c r="D38" s="38"/>
      <c r="E38" s="38"/>
      <c r="F38" s="38"/>
      <c r="G38" s="38"/>
      <c r="H38" s="38"/>
      <c r="I38" s="38"/>
      <c r="J38" s="38"/>
      <c r="K38" s="38"/>
      <c r="L38" s="38"/>
    </row>
    <row r="39" spans="2:13" x14ac:dyDescent="0.25">
      <c r="B39" s="38"/>
      <c r="C39" s="38"/>
      <c r="D39" s="38"/>
      <c r="E39" s="38"/>
      <c r="F39" s="38"/>
      <c r="G39" s="38"/>
      <c r="H39" s="38"/>
      <c r="I39" s="38"/>
      <c r="J39" s="38"/>
      <c r="K39" s="38"/>
      <c r="L39" s="38"/>
    </row>
    <row r="40" spans="2:13" x14ac:dyDescent="0.25">
      <c r="B40" s="38"/>
      <c r="C40" s="38"/>
      <c r="D40" s="38"/>
      <c r="E40" s="38"/>
      <c r="F40" s="38"/>
      <c r="G40" s="38"/>
      <c r="H40" s="38"/>
      <c r="I40" s="38"/>
      <c r="J40" s="38"/>
      <c r="K40" s="38"/>
      <c r="L40" s="38"/>
    </row>
    <row r="41" spans="2:13" x14ac:dyDescent="0.25">
      <c r="B41" s="38"/>
      <c r="C41" s="38"/>
      <c r="D41" s="38"/>
      <c r="E41" s="38"/>
      <c r="F41" s="38"/>
      <c r="G41" s="38"/>
      <c r="H41" s="38"/>
      <c r="I41" s="38"/>
      <c r="J41" s="38"/>
      <c r="K41" s="38"/>
      <c r="L41" s="38"/>
    </row>
    <row r="42" spans="2:13" x14ac:dyDescent="0.25">
      <c r="B42" s="38"/>
      <c r="C42" s="38"/>
      <c r="D42" s="38"/>
      <c r="E42" s="38"/>
      <c r="F42" s="38"/>
      <c r="G42" s="38"/>
      <c r="H42" s="38"/>
      <c r="I42" s="38"/>
      <c r="J42" s="38"/>
      <c r="K42" s="38"/>
      <c r="L42" s="38"/>
    </row>
    <row r="43" spans="2:13" x14ac:dyDescent="0.25">
      <c r="B43" s="38"/>
      <c r="C43" s="38"/>
      <c r="D43" s="38"/>
      <c r="E43" s="38"/>
      <c r="F43" s="38"/>
      <c r="G43" s="38"/>
      <c r="H43" s="38"/>
      <c r="I43" s="38"/>
      <c r="J43" s="38"/>
      <c r="K43" s="38"/>
      <c r="L43" s="38"/>
    </row>
    <row r="44" spans="2:13" x14ac:dyDescent="0.25">
      <c r="B44" s="38"/>
      <c r="C44" s="38"/>
      <c r="D44" s="38"/>
      <c r="E44" s="38"/>
      <c r="F44" s="38"/>
      <c r="G44" s="38"/>
      <c r="H44" s="38"/>
      <c r="I44" s="38"/>
      <c r="J44" s="38"/>
      <c r="K44" s="38"/>
      <c r="L44" s="38"/>
    </row>
    <row r="45" spans="2:13" x14ac:dyDescent="0.25">
      <c r="B45" s="38"/>
      <c r="C45" s="38"/>
      <c r="D45" s="38"/>
      <c r="E45" s="38"/>
      <c r="F45" s="38"/>
      <c r="G45" s="38"/>
      <c r="H45" s="38"/>
      <c r="I45" s="38"/>
      <c r="J45" s="38"/>
      <c r="K45" s="38"/>
      <c r="L45" s="38"/>
    </row>
    <row r="46" spans="2:13" x14ac:dyDescent="0.25">
      <c r="B46" s="38"/>
      <c r="C46" s="38"/>
      <c r="D46" s="38"/>
      <c r="E46" s="38"/>
      <c r="F46" s="38"/>
      <c r="G46" s="38"/>
      <c r="H46" s="38"/>
      <c r="I46" s="38"/>
      <c r="J46" s="38"/>
      <c r="K46" s="38"/>
      <c r="L46" s="38"/>
    </row>
    <row r="47" spans="2:13" x14ac:dyDescent="0.25">
      <c r="B47" s="38"/>
      <c r="C47" s="38"/>
      <c r="D47" s="38"/>
      <c r="E47" s="38"/>
      <c r="F47" s="38"/>
      <c r="G47" s="38"/>
      <c r="H47" s="38"/>
      <c r="I47" s="38"/>
      <c r="J47" s="38"/>
      <c r="K47" s="38"/>
      <c r="L47" s="38"/>
    </row>
    <row r="48" spans="2:13" x14ac:dyDescent="0.25">
      <c r="B48" s="38"/>
      <c r="C48" s="38"/>
      <c r="D48" s="38"/>
      <c r="E48" s="38"/>
      <c r="F48" s="38"/>
      <c r="G48" s="38"/>
      <c r="H48" s="38"/>
      <c r="I48" s="38"/>
      <c r="J48" s="38"/>
      <c r="K48" s="38"/>
      <c r="L48" s="38"/>
    </row>
    <row r="49" spans="2:12" x14ac:dyDescent="0.25">
      <c r="B49" s="38"/>
      <c r="C49" s="38"/>
      <c r="D49" s="38"/>
      <c r="E49" s="38"/>
      <c r="F49" s="38"/>
      <c r="G49" s="38"/>
      <c r="H49" s="38"/>
      <c r="I49" s="38"/>
      <c r="J49" s="38"/>
      <c r="K49" s="38"/>
      <c r="L49" s="38"/>
    </row>
    <row r="50" spans="2:12" x14ac:dyDescent="0.25">
      <c r="B50" s="38"/>
      <c r="C50" s="38"/>
      <c r="D50" s="38"/>
      <c r="E50" s="38"/>
      <c r="F50" s="38"/>
      <c r="G50" s="38"/>
      <c r="H50" s="38"/>
      <c r="I50" s="38"/>
      <c r="J50" s="38"/>
      <c r="K50" s="38"/>
      <c r="L50" s="38"/>
    </row>
    <row r="51" spans="2:12" x14ac:dyDescent="0.25">
      <c r="B51" s="38"/>
      <c r="C51" s="38"/>
      <c r="D51" s="38"/>
      <c r="E51" s="38"/>
      <c r="F51" s="38"/>
      <c r="G51" s="38"/>
      <c r="H51" s="38"/>
      <c r="I51" s="38"/>
      <c r="J51" s="38"/>
      <c r="K51" s="38"/>
      <c r="L51" s="38"/>
    </row>
    <row r="52" spans="2:12" x14ac:dyDescent="0.25">
      <c r="B52" s="38"/>
      <c r="C52" s="38"/>
      <c r="D52" s="38"/>
      <c r="E52" s="38"/>
      <c r="F52" s="38"/>
      <c r="G52" s="38"/>
      <c r="H52" s="38"/>
      <c r="I52" s="38"/>
      <c r="J52" s="38"/>
      <c r="K52" s="38"/>
      <c r="L52" s="38"/>
    </row>
    <row r="53" spans="2:12" x14ac:dyDescent="0.25">
      <c r="B53" s="38"/>
      <c r="C53" s="38"/>
      <c r="D53" s="38"/>
      <c r="E53" s="38"/>
      <c r="F53" s="38"/>
      <c r="G53" s="38"/>
      <c r="H53" s="38"/>
      <c r="I53" s="38"/>
      <c r="J53" s="38"/>
      <c r="K53" s="38"/>
      <c r="L53" s="38"/>
    </row>
    <row r="54" spans="2:12" x14ac:dyDescent="0.25">
      <c r="B54" s="38"/>
      <c r="C54" s="38"/>
      <c r="D54" s="38"/>
      <c r="E54" s="38"/>
      <c r="F54" s="38"/>
      <c r="G54" s="38"/>
      <c r="H54" s="38"/>
      <c r="I54" s="38"/>
      <c r="J54" s="38"/>
      <c r="K54" s="38"/>
      <c r="L54" s="38"/>
    </row>
    <row r="55" spans="2:12" x14ac:dyDescent="0.25">
      <c r="B55" s="38"/>
      <c r="C55" s="38"/>
      <c r="D55" s="38"/>
      <c r="E55" s="38"/>
      <c r="F55" s="38"/>
      <c r="G55" s="38"/>
      <c r="H55" s="38"/>
      <c r="I55" s="38"/>
      <c r="J55" s="38"/>
      <c r="K55" s="38"/>
      <c r="L55" s="38"/>
    </row>
    <row r="56" spans="2:12" x14ac:dyDescent="0.25">
      <c r="B56" s="38"/>
      <c r="C56" s="38"/>
      <c r="D56" s="38"/>
      <c r="E56" s="38"/>
      <c r="F56" s="38"/>
      <c r="G56" s="38"/>
      <c r="H56" s="38"/>
      <c r="I56" s="38"/>
      <c r="J56" s="38"/>
      <c r="K56" s="38"/>
      <c r="L56" s="38"/>
    </row>
    <row r="57" spans="2:12" x14ac:dyDescent="0.25">
      <c r="B57" s="38"/>
      <c r="C57" s="38"/>
      <c r="D57" s="38"/>
      <c r="E57" s="38"/>
      <c r="F57" s="38"/>
      <c r="G57" s="38"/>
      <c r="H57" s="38"/>
      <c r="I57" s="38"/>
      <c r="J57" s="38"/>
      <c r="K57" s="38"/>
      <c r="L57" s="38"/>
    </row>
    <row r="58" spans="2:12" x14ac:dyDescent="0.25">
      <c r="B58" s="38"/>
      <c r="C58" s="38"/>
      <c r="D58" s="38"/>
      <c r="E58" s="38"/>
      <c r="F58" s="38"/>
      <c r="G58" s="38"/>
      <c r="H58" s="38"/>
      <c r="I58" s="38"/>
      <c r="J58" s="38"/>
      <c r="K58" s="38"/>
      <c r="L58" s="38"/>
    </row>
    <row r="59" spans="2:12" x14ac:dyDescent="0.25">
      <c r="B59" s="38"/>
      <c r="C59" s="38"/>
      <c r="D59" s="38"/>
      <c r="E59" s="38"/>
      <c r="F59" s="38"/>
      <c r="G59" s="38"/>
      <c r="H59" s="38"/>
      <c r="I59" s="38"/>
      <c r="J59" s="38"/>
      <c r="K59" s="38"/>
      <c r="L59" s="38"/>
    </row>
    <row r="60" spans="2:12" x14ac:dyDescent="0.25">
      <c r="B60" s="38"/>
      <c r="C60" s="38"/>
      <c r="D60" s="38"/>
      <c r="E60" s="38"/>
      <c r="F60" s="38"/>
      <c r="G60" s="38"/>
      <c r="H60" s="38"/>
      <c r="I60" s="38"/>
      <c r="J60" s="38"/>
      <c r="K60" s="38"/>
      <c r="L60" s="38"/>
    </row>
    <row r="61" spans="2:12" x14ac:dyDescent="0.25">
      <c r="B61" s="38"/>
      <c r="C61" s="38"/>
      <c r="D61" s="38"/>
      <c r="E61" s="38"/>
      <c r="F61" s="38"/>
      <c r="G61" s="38"/>
      <c r="H61" s="38"/>
      <c r="I61" s="38"/>
      <c r="J61" s="38"/>
      <c r="K61" s="38"/>
      <c r="L61" s="38"/>
    </row>
    <row r="62" spans="2:12" x14ac:dyDescent="0.25">
      <c r="B62" s="38"/>
      <c r="C62" s="38"/>
      <c r="D62" s="38"/>
      <c r="E62" s="38"/>
      <c r="F62" s="38"/>
      <c r="G62" s="38"/>
      <c r="H62" s="38"/>
      <c r="I62" s="38"/>
      <c r="J62" s="38"/>
      <c r="K62" s="38"/>
      <c r="L62" s="38"/>
    </row>
    <row r="63" spans="2:12" x14ac:dyDescent="0.25">
      <c r="B63" s="38"/>
      <c r="C63" s="38"/>
      <c r="D63" s="38"/>
      <c r="E63" s="38"/>
      <c r="F63" s="38"/>
      <c r="G63" s="38"/>
      <c r="H63" s="38"/>
      <c r="I63" s="38"/>
      <c r="J63" s="38"/>
      <c r="K63" s="38"/>
      <c r="L63" s="38"/>
    </row>
    <row r="64" spans="2:12" x14ac:dyDescent="0.25">
      <c r="B64" s="38"/>
      <c r="C64" s="38"/>
      <c r="D64" s="38"/>
      <c r="E64" s="38"/>
      <c r="F64" s="38"/>
      <c r="G64" s="38"/>
      <c r="H64" s="38"/>
      <c r="I64" s="38"/>
      <c r="J64" s="38"/>
      <c r="K64" s="38"/>
      <c r="L64" s="38"/>
    </row>
    <row r="65" spans="2:12" x14ac:dyDescent="0.25">
      <c r="B65" s="38"/>
      <c r="C65" s="38"/>
      <c r="D65" s="38"/>
      <c r="E65" s="38"/>
      <c r="F65" s="38"/>
      <c r="G65" s="38"/>
      <c r="H65" s="38"/>
      <c r="I65" s="38"/>
      <c r="J65" s="38"/>
      <c r="K65" s="38"/>
      <c r="L65" s="38"/>
    </row>
    <row r="66" spans="2:12" hidden="1" x14ac:dyDescent="0.25">
      <c r="B66" s="38"/>
      <c r="C66" s="38"/>
      <c r="D66" s="38"/>
      <c r="E66" s="38"/>
      <c r="F66" s="98" t="str">
        <f>+IFERROR(AVERAGE(F8:F37),"")</f>
        <v/>
      </c>
      <c r="G66" s="98"/>
      <c r="H66" s="98"/>
      <c r="I66" s="98"/>
      <c r="J66" s="98" t="str">
        <f>+IFERROR(AVERAGE(J8:J37),"")</f>
        <v/>
      </c>
      <c r="K66" s="98"/>
      <c r="L66" s="98" t="str">
        <f>+IFERROR(AVERAGE(L8:L37),"")</f>
        <v/>
      </c>
    </row>
    <row r="67" spans="2:12" x14ac:dyDescent="0.25">
      <c r="B67" s="38"/>
      <c r="C67" s="38"/>
      <c r="D67" s="38"/>
      <c r="E67" s="38"/>
      <c r="F67" s="38"/>
      <c r="G67" s="38"/>
      <c r="H67" s="38"/>
      <c r="I67" s="38"/>
      <c r="J67" s="38"/>
      <c r="K67" s="38"/>
      <c r="L67" s="38"/>
    </row>
    <row r="68" spans="2:12" x14ac:dyDescent="0.25">
      <c r="B68" s="62"/>
      <c r="C68" s="62"/>
      <c r="D68" s="62"/>
      <c r="E68" s="62"/>
      <c r="F68" s="62"/>
      <c r="G68" s="62"/>
      <c r="H68" s="62"/>
      <c r="I68" s="62"/>
      <c r="J68" s="62"/>
      <c r="K68" s="62"/>
      <c r="L68" s="62"/>
    </row>
    <row r="69" spans="2:12" x14ac:dyDescent="0.25">
      <c r="B69" s="62"/>
      <c r="C69" s="62"/>
      <c r="D69" s="62"/>
      <c r="E69" s="62"/>
      <c r="F69" s="62"/>
      <c r="G69" s="62"/>
      <c r="H69" s="62"/>
      <c r="I69" s="62"/>
      <c r="J69" s="62"/>
      <c r="K69" s="62"/>
      <c r="L69" s="6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00000000-0002-0000-0E00-000001000000}"/>
    <dataValidation allowBlank="1" showInputMessage="1" showErrorMessage="1" prompt="Escriba el número de demandas de esa causa registradas al finalizar el año de implementación 2 en eKOGUI." sqref="H7:H37" xr:uid="{00000000-0002-0000-0E00-000002000000}"/>
    <dataValidation allowBlank="1" showInputMessage="1" showErrorMessage="1" prompt="El campo se diligencia automáticamente con la información registrada para el año de implementación 1." sqref="I7:I37" xr:uid="{00000000-0002-0000-0E00-000003000000}"/>
    <dataValidation allowBlank="1" showInputMessage="1" showErrorMessage="1" prompt="Se calcula automáticamente el cambio porcentual en las demandas de esa causa, una vez se ingrese los valores de las demandas para cada año." sqref="K8:K37 F7:F37 J7:J37" xr:uid="{00000000-0002-0000-0E00-000004000000}"/>
    <dataValidation allowBlank="1" showInputMessage="1" showErrorMessage="1" prompt="Escriba el número de demandas de esa causa registradas al finalizar el año de formulación de la política en eKOGUI." sqref="E7:E37" xr:uid="{00000000-0002-0000-0E00-000005000000}"/>
    <dataValidation allowBlank="1" showInputMessage="1" showErrorMessage="1" prompt="Escriba el número de demandas de esa causa registradas al finalizal el año 1 de implementación en eKOGUI." sqref="D7:D37" xr:uid="{00000000-0002-0000-0E00-000006000000}"/>
    <dataValidation allowBlank="1" showInputMessage="1" showErrorMessage="1" prompt="Explique brevemente el resultado" sqref="G7:G3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zoomScaleNormal="100" workbookViewId="0"/>
  </sheetViews>
  <sheetFormatPr baseColWidth="10"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8.75" x14ac:dyDescent="0.25">
      <c r="A3" s="20"/>
      <c r="B3" s="229" t="s">
        <v>1791</v>
      </c>
      <c r="C3" s="209"/>
      <c r="D3" s="209"/>
      <c r="E3" s="209"/>
      <c r="F3" s="249"/>
      <c r="G3" s="249"/>
      <c r="H3" s="249"/>
      <c r="I3" s="249"/>
      <c r="AA3" s="88"/>
      <c r="AB3" s="88"/>
      <c r="AC3" s="88"/>
      <c r="AD3" s="88"/>
      <c r="AE3" s="88"/>
      <c r="AF3" s="88"/>
      <c r="AG3" s="88"/>
      <c r="AH3" s="88"/>
    </row>
    <row r="4" spans="1:34" x14ac:dyDescent="0.25">
      <c r="Z4" s="111" t="s">
        <v>1799</v>
      </c>
      <c r="AA4" s="111">
        <v>20</v>
      </c>
      <c r="AB4" s="111"/>
      <c r="AC4" s="111"/>
      <c r="AD4" s="88"/>
      <c r="AE4" s="88"/>
      <c r="AF4" s="88"/>
      <c r="AG4" s="88"/>
      <c r="AH4" s="88"/>
    </row>
    <row r="5" spans="1:34" ht="15.75" x14ac:dyDescent="0.25">
      <c r="B5" s="82"/>
      <c r="C5" s="83" t="s">
        <v>1795</v>
      </c>
      <c r="D5" s="83" t="s">
        <v>1796</v>
      </c>
      <c r="E5" s="83" t="s">
        <v>1797</v>
      </c>
      <c r="Z5" s="111" t="s">
        <v>1798</v>
      </c>
      <c r="AA5" s="111">
        <v>20</v>
      </c>
      <c r="AB5" s="111"/>
      <c r="AC5" s="111"/>
      <c r="AD5" s="88"/>
      <c r="AE5" s="88"/>
      <c r="AF5" s="88"/>
      <c r="AG5" s="88"/>
      <c r="AH5" s="88"/>
    </row>
    <row r="6" spans="1:34" x14ac:dyDescent="0.25">
      <c r="B6" s="86" t="s">
        <v>1792</v>
      </c>
      <c r="C6" s="84" t="str">
        <f>+'INDICADOR GESTIÓN - MECANISMO'!J63</f>
        <v/>
      </c>
      <c r="D6" s="84" t="str">
        <f>+'INDICADOR GESTIÓN - MECANISMO'!N63</f>
        <v/>
      </c>
      <c r="E6" s="84" t="str">
        <f>+'INDICADOR GESTIÓN - MECANISMO'!P63</f>
        <v/>
      </c>
      <c r="Z6" s="111" t="s">
        <v>1801</v>
      </c>
      <c r="AA6" s="111">
        <v>20</v>
      </c>
      <c r="AB6" s="111"/>
      <c r="AC6" s="111"/>
      <c r="AD6" s="88"/>
      <c r="AE6" s="88"/>
      <c r="AF6" s="88"/>
      <c r="AG6" s="88"/>
      <c r="AH6" s="88"/>
    </row>
    <row r="7" spans="1:34" x14ac:dyDescent="0.25">
      <c r="B7" s="86" t="s">
        <v>1793</v>
      </c>
      <c r="C7" s="84" t="str">
        <f>+'INDICADOR DE RESULTADO - MEDIDA'!J55</f>
        <v/>
      </c>
      <c r="D7" s="84" t="str">
        <f>+'INDICADOR DE RESULTADO - MEDIDA'!N55</f>
        <v/>
      </c>
      <c r="E7" s="84" t="str">
        <f>+'INDICADOR DE RESULTADO - MEDIDA'!P55</f>
        <v/>
      </c>
      <c r="Z7" s="111" t="s">
        <v>1800</v>
      </c>
      <c r="AA7" s="111">
        <v>20</v>
      </c>
      <c r="AB7" s="111"/>
      <c r="AC7" s="111"/>
      <c r="AD7" s="88"/>
      <c r="AE7" s="88"/>
      <c r="AF7" s="88"/>
      <c r="AG7" s="88"/>
      <c r="AH7" s="88"/>
    </row>
    <row r="8" spans="1:34" x14ac:dyDescent="0.25">
      <c r="B8" s="86" t="s">
        <v>1794</v>
      </c>
      <c r="C8" s="85" t="str">
        <f>+'INDICADOR IMPACTO-LITIGIO'!F66</f>
        <v/>
      </c>
      <c r="D8" s="85" t="str">
        <f>+'INDICADOR IMPACTO-LITIGIO'!J66</f>
        <v/>
      </c>
      <c r="E8" s="85" t="str">
        <f>+'INDICADOR IMPACTO-LITIGIO'!L66</f>
        <v/>
      </c>
      <c r="Z8" s="111" t="s">
        <v>1802</v>
      </c>
      <c r="AA8" s="111">
        <v>20</v>
      </c>
      <c r="AB8" s="111"/>
      <c r="AC8" s="111"/>
      <c r="AD8" s="88"/>
      <c r="AE8" s="88"/>
      <c r="AF8" s="88"/>
      <c r="AG8" s="88"/>
      <c r="AH8" s="88"/>
    </row>
    <row r="9" spans="1:34" x14ac:dyDescent="0.25">
      <c r="Z9" s="111" t="s">
        <v>1803</v>
      </c>
      <c r="AA9" s="111">
        <v>100</v>
      </c>
      <c r="AB9" s="111"/>
      <c r="AC9" s="111"/>
      <c r="AD9" s="88"/>
      <c r="AE9" s="88"/>
      <c r="AF9" s="88"/>
      <c r="AG9" s="88"/>
      <c r="AH9" s="88"/>
    </row>
    <row r="10" spans="1:34" x14ac:dyDescent="0.25">
      <c r="C10" s="88"/>
      <c r="Z10" s="111"/>
      <c r="AA10" s="111"/>
      <c r="AB10" s="111"/>
      <c r="AC10" s="111"/>
      <c r="AD10" s="88"/>
      <c r="AE10" s="88"/>
      <c r="AF10" s="88"/>
      <c r="AG10" s="88"/>
      <c r="AH10" s="88"/>
    </row>
    <row r="11" spans="1:34" x14ac:dyDescent="0.25">
      <c r="E11" s="87"/>
      <c r="Z11" s="111" t="s">
        <v>1804</v>
      </c>
      <c r="AA11" s="112" t="e">
        <f>+E6*100</f>
        <v>#VALUE!</v>
      </c>
      <c r="AB11" s="111"/>
      <c r="AC11" s="112" t="e">
        <f>+E7*100</f>
        <v>#VALUE!</v>
      </c>
      <c r="AD11" s="88"/>
      <c r="AE11" s="88"/>
      <c r="AF11" s="88"/>
      <c r="AG11" s="88"/>
      <c r="AH11" s="88"/>
    </row>
    <row r="12" spans="1:34" x14ac:dyDescent="0.25">
      <c r="Z12" s="111"/>
      <c r="AA12" s="111"/>
      <c r="AB12" s="111"/>
      <c r="AC12" s="111"/>
      <c r="AD12" s="88"/>
      <c r="AE12" s="88"/>
      <c r="AF12" s="88"/>
      <c r="AG12" s="88"/>
      <c r="AH12" s="88"/>
    </row>
    <row r="13" spans="1:34" x14ac:dyDescent="0.25">
      <c r="Z13" s="111" t="s">
        <v>1805</v>
      </c>
      <c r="AA13" s="111" t="e">
        <f>AA11-AA14/2</f>
        <v>#VALUE!</v>
      </c>
      <c r="AB13" s="111"/>
      <c r="AC13" s="111" t="e">
        <f>AC11-AC14/2</f>
        <v>#VALUE!</v>
      </c>
      <c r="AD13" s="88"/>
      <c r="AE13" s="88"/>
      <c r="AF13" s="88"/>
      <c r="AG13" s="88"/>
      <c r="AH13" s="88"/>
    </row>
    <row r="14" spans="1:34" x14ac:dyDescent="0.25">
      <c r="Z14" s="111" t="s">
        <v>1806</v>
      </c>
      <c r="AA14" s="111">
        <v>3</v>
      </c>
      <c r="AB14" s="111"/>
      <c r="AC14" s="111">
        <v>3</v>
      </c>
      <c r="AD14" s="88"/>
      <c r="AE14" s="88"/>
      <c r="AF14" s="88"/>
      <c r="AG14" s="88"/>
      <c r="AH14" s="88"/>
    </row>
    <row r="15" spans="1:34" x14ac:dyDescent="0.25">
      <c r="Z15" s="111" t="s">
        <v>1807</v>
      </c>
      <c r="AA15" s="111" t="e">
        <f>SUM(AA4:AA9)-AA13-AA14</f>
        <v>#VALUE!</v>
      </c>
      <c r="AB15" s="111"/>
      <c r="AC15" s="111" t="e">
        <f>SUM(AA4:AA9)-AC13-AC14</f>
        <v>#VALUE!</v>
      </c>
      <c r="AD15" s="88"/>
      <c r="AE15" s="88"/>
      <c r="AF15" s="88"/>
      <c r="AG15" s="88"/>
      <c r="AH15" s="88"/>
    </row>
    <row r="16" spans="1:34" x14ac:dyDescent="0.25">
      <c r="AA16" s="88"/>
      <c r="AB16" s="88"/>
      <c r="AC16" s="88"/>
      <c r="AD16" s="88"/>
      <c r="AE16" s="88"/>
      <c r="AF16" s="88"/>
      <c r="AG16" s="88"/>
      <c r="AH16" s="88"/>
    </row>
    <row r="17" spans="3:34" x14ac:dyDescent="0.25">
      <c r="AA17" s="88"/>
      <c r="AB17" s="88"/>
      <c r="AC17" s="88"/>
      <c r="AD17" s="88"/>
      <c r="AE17" s="88"/>
      <c r="AF17" s="88"/>
      <c r="AG17" s="88"/>
      <c r="AH17" s="88"/>
    </row>
    <row r="18" spans="3:34" x14ac:dyDescent="0.25">
      <c r="AA18" s="88"/>
      <c r="AB18" s="88"/>
      <c r="AC18" s="88"/>
      <c r="AD18" s="88"/>
      <c r="AE18" s="88"/>
      <c r="AF18" s="88"/>
      <c r="AG18" s="88"/>
      <c r="AH18" s="88"/>
    </row>
    <row r="24" spans="3:34" ht="18.75" x14ac:dyDescent="0.25">
      <c r="C24" s="263" t="s">
        <v>1808</v>
      </c>
      <c r="D24" s="263"/>
    </row>
    <row r="26" spans="3:34" x14ac:dyDescent="0.25">
      <c r="C26" s="264" t="str">
        <f>+E8</f>
        <v/>
      </c>
      <c r="D26" s="265"/>
    </row>
    <row r="27" spans="3:34" x14ac:dyDescent="0.25">
      <c r="C27" s="266"/>
      <c r="D27" s="267"/>
    </row>
    <row r="28" spans="3:34" x14ac:dyDescent="0.25">
      <c r="C28" s="268"/>
      <c r="D28" s="26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heetViews>
  <sheetFormatPr baseColWidth="10" defaultRowHeight="15" x14ac:dyDescent="0.25"/>
  <cols>
    <col min="1" max="1" width="5.7109375" customWidth="1"/>
  </cols>
  <sheetData>
    <row r="3" spans="2:11" ht="18.75" x14ac:dyDescent="0.25">
      <c r="B3" s="271" t="s">
        <v>1539</v>
      </c>
      <c r="C3" s="209"/>
      <c r="D3" s="209"/>
      <c r="E3" s="209"/>
      <c r="F3" s="209"/>
      <c r="G3" s="209"/>
      <c r="H3" s="209"/>
      <c r="I3" s="94"/>
      <c r="J3" s="94"/>
      <c r="K3" s="94"/>
    </row>
    <row r="5" spans="2:11" x14ac:dyDescent="0.25">
      <c r="B5" s="221" t="s">
        <v>1751</v>
      </c>
      <c r="C5" s="221"/>
      <c r="D5" s="221"/>
      <c r="E5" s="221"/>
      <c r="F5" s="221"/>
      <c r="G5" s="221"/>
      <c r="H5" s="221"/>
      <c r="I5" s="92"/>
      <c r="J5" s="92"/>
      <c r="K5" s="92"/>
    </row>
    <row r="6" spans="2:11" x14ac:dyDescent="0.25">
      <c r="B6" s="221"/>
      <c r="C6" s="221"/>
      <c r="D6" s="221"/>
      <c r="E6" s="221"/>
      <c r="F6" s="221"/>
      <c r="G6" s="221"/>
      <c r="H6" s="221"/>
      <c r="I6" s="92"/>
      <c r="J6" s="92"/>
      <c r="K6" s="92"/>
    </row>
    <row r="7" spans="2:11" x14ac:dyDescent="0.25">
      <c r="B7" s="39"/>
      <c r="C7" s="39"/>
      <c r="D7" s="39"/>
      <c r="E7" s="39"/>
      <c r="F7" s="39"/>
      <c r="G7" s="39"/>
      <c r="H7" s="39"/>
    </row>
    <row r="8" spans="2:11" x14ac:dyDescent="0.25">
      <c r="B8" s="221" t="s">
        <v>1752</v>
      </c>
      <c r="C8" s="221"/>
      <c r="D8" s="221"/>
      <c r="E8" s="221"/>
      <c r="F8" s="221"/>
      <c r="G8" s="221"/>
      <c r="H8" s="221"/>
      <c r="I8" s="92"/>
      <c r="J8" s="92"/>
      <c r="K8" s="92"/>
    </row>
    <row r="9" spans="2:11" x14ac:dyDescent="0.25">
      <c r="B9" s="128"/>
      <c r="C9" s="128"/>
      <c r="D9" s="128"/>
      <c r="E9" s="128"/>
      <c r="F9" s="128"/>
      <c r="G9" s="128"/>
      <c r="H9" s="128"/>
      <c r="I9" s="108"/>
      <c r="J9" s="108"/>
      <c r="K9" s="108"/>
    </row>
    <row r="10" spans="2:11" x14ac:dyDescent="0.25">
      <c r="B10" s="221" t="s">
        <v>1753</v>
      </c>
      <c r="C10" s="221"/>
      <c r="D10" s="221"/>
      <c r="E10" s="221"/>
      <c r="F10" s="221"/>
      <c r="G10" s="221"/>
      <c r="H10" s="221"/>
      <c r="I10" s="92"/>
      <c r="J10" s="92"/>
      <c r="K10" s="92"/>
    </row>
    <row r="11" spans="2:11" x14ac:dyDescent="0.25">
      <c r="B11" s="128"/>
      <c r="C11" s="128"/>
      <c r="D11" s="128"/>
      <c r="E11" s="128"/>
      <c r="F11" s="128"/>
      <c r="G11" s="128"/>
      <c r="H11" s="128"/>
      <c r="I11" s="108"/>
      <c r="J11" s="108"/>
      <c r="K11" s="108"/>
    </row>
    <row r="12" spans="2:11" x14ac:dyDescent="0.25">
      <c r="B12" s="221" t="s">
        <v>1754</v>
      </c>
      <c r="C12" s="221"/>
      <c r="D12" s="221"/>
      <c r="E12" s="221"/>
      <c r="F12" s="221"/>
      <c r="G12" s="221"/>
      <c r="H12" s="221"/>
      <c r="I12" s="92"/>
      <c r="J12" s="92"/>
      <c r="K12" s="92"/>
    </row>
    <row r="13" spans="2:11" x14ac:dyDescent="0.25">
      <c r="B13" s="128"/>
      <c r="C13" s="128"/>
      <c r="D13" s="128"/>
      <c r="E13" s="128"/>
      <c r="F13" s="128"/>
      <c r="G13" s="128"/>
      <c r="H13" s="128"/>
      <c r="I13" s="108"/>
      <c r="J13" s="108"/>
      <c r="K13" s="108"/>
    </row>
    <row r="14" spans="2:11" x14ac:dyDescent="0.25">
      <c r="B14" s="221" t="s">
        <v>1755</v>
      </c>
      <c r="C14" s="221"/>
      <c r="D14" s="221"/>
      <c r="E14" s="221"/>
      <c r="F14" s="221"/>
      <c r="G14" s="221"/>
      <c r="H14" s="221"/>
      <c r="I14" s="92"/>
      <c r="J14" s="92"/>
      <c r="K14" s="92"/>
    </row>
    <row r="15" spans="2:11" x14ac:dyDescent="0.25">
      <c r="B15" s="128"/>
      <c r="C15" s="128"/>
      <c r="D15" s="128"/>
      <c r="E15" s="128"/>
      <c r="F15" s="128"/>
      <c r="G15" s="128"/>
      <c r="H15" s="128"/>
      <c r="I15" s="108"/>
      <c r="J15" s="108"/>
      <c r="K15" s="108"/>
    </row>
    <row r="16" spans="2:11" x14ac:dyDescent="0.25">
      <c r="B16" s="221" t="s">
        <v>1756</v>
      </c>
      <c r="C16" s="221"/>
      <c r="D16" s="221"/>
      <c r="E16" s="221"/>
      <c r="F16" s="221"/>
      <c r="G16" s="221"/>
      <c r="H16" s="221"/>
      <c r="I16" s="92"/>
      <c r="J16" s="92"/>
      <c r="K16" s="92"/>
    </row>
    <row r="17" spans="2:11" x14ac:dyDescent="0.25">
      <c r="B17" s="128"/>
      <c r="C17" s="128"/>
      <c r="D17" s="128"/>
      <c r="E17" s="128"/>
      <c r="F17" s="128"/>
      <c r="G17" s="128"/>
      <c r="H17" s="128"/>
      <c r="I17" s="108"/>
      <c r="J17" s="108"/>
      <c r="K17" s="108"/>
    </row>
    <row r="18" spans="2:11" x14ac:dyDescent="0.25">
      <c r="B18" s="221" t="s">
        <v>1757</v>
      </c>
      <c r="C18" s="221"/>
      <c r="D18" s="221"/>
      <c r="E18" s="221"/>
      <c r="F18" s="221"/>
      <c r="G18" s="221"/>
      <c r="H18" s="221"/>
      <c r="I18" s="92"/>
      <c r="J18" s="92"/>
      <c r="K18" s="92"/>
    </row>
    <row r="19" spans="2:11" x14ac:dyDescent="0.25">
      <c r="B19" s="128"/>
      <c r="C19" s="128"/>
      <c r="D19" s="128"/>
      <c r="E19" s="128"/>
      <c r="F19" s="128"/>
      <c r="G19" s="128"/>
      <c r="H19" s="128"/>
      <c r="I19" s="108"/>
      <c r="J19" s="108"/>
      <c r="K19" s="108"/>
    </row>
    <row r="20" spans="2:11" x14ac:dyDescent="0.25">
      <c r="B20" s="221" t="s">
        <v>1758</v>
      </c>
      <c r="C20" s="221"/>
      <c r="D20" s="221"/>
      <c r="E20" s="221"/>
      <c r="F20" s="221"/>
      <c r="G20" s="221"/>
      <c r="H20" s="221"/>
      <c r="I20" s="92"/>
      <c r="J20" s="92"/>
      <c r="K20" s="92"/>
    </row>
    <row r="22" spans="2:11" x14ac:dyDescent="0.25">
      <c r="B22" s="272" t="s">
        <v>1843</v>
      </c>
      <c r="C22" s="222"/>
      <c r="D22" s="222"/>
      <c r="E22" s="222"/>
      <c r="F22" s="222"/>
      <c r="G22" s="222"/>
      <c r="H22" s="222"/>
    </row>
    <row r="23" spans="2:11" x14ac:dyDescent="0.25">
      <c r="B23" s="222"/>
      <c r="C23" s="222"/>
      <c r="D23" s="222"/>
      <c r="E23" s="222"/>
      <c r="F23" s="222"/>
      <c r="G23" s="222"/>
      <c r="H23" s="222"/>
    </row>
    <row r="45" spans="5:6" ht="26.25" x14ac:dyDescent="0.4">
      <c r="E45" s="270"/>
      <c r="F45" s="27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000-000000000000}"/>
    <hyperlink ref="E45:F45" location="'INSTRUCCIONES II'!A5" display="Siguiente" xr:uid="{00000000-0004-0000-1000-000001000000}"/>
    <hyperlink ref="E45" location="'INSTRUCCIONES 2'!A1" display="Siguiente" xr:uid="{00000000-0004-0000-1000-000002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RowHeight="15" x14ac:dyDescent="0.25"/>
  <cols>
    <col min="1" max="1" width="5.7109375" customWidth="1"/>
  </cols>
  <sheetData>
    <row r="3" spans="2:9" ht="18.75" x14ac:dyDescent="0.3">
      <c r="B3" s="179" t="s">
        <v>1540</v>
      </c>
      <c r="C3" s="179"/>
      <c r="D3" s="179"/>
      <c r="E3" s="179"/>
      <c r="F3" s="179"/>
      <c r="G3" s="201"/>
      <c r="H3" s="201"/>
      <c r="I3" s="113"/>
    </row>
    <row r="4" spans="2:9" x14ac:dyDescent="0.25">
      <c r="B4" s="100"/>
      <c r="C4" s="100"/>
      <c r="D4" s="100"/>
      <c r="E4" s="100"/>
      <c r="F4" s="100"/>
      <c r="G4" s="38"/>
      <c r="H4" s="39"/>
      <c r="I4" s="39"/>
    </row>
    <row r="5" spans="2:9" x14ac:dyDescent="0.25">
      <c r="B5" s="39" t="s">
        <v>1811</v>
      </c>
    </row>
    <row r="6" spans="2:9" x14ac:dyDescent="0.25">
      <c r="B6" s="39"/>
    </row>
    <row r="7" spans="2:9" x14ac:dyDescent="0.25">
      <c r="B7" s="39" t="s">
        <v>1812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RowHeight="15" x14ac:dyDescent="0.25"/>
  <cols>
    <col min="1" max="1" width="5.7109375" customWidth="1"/>
  </cols>
  <sheetData>
    <row r="3" spans="2:8" ht="18.75" x14ac:dyDescent="0.25">
      <c r="B3" s="179" t="s">
        <v>1838</v>
      </c>
      <c r="C3" s="179"/>
      <c r="D3" s="179"/>
      <c r="E3" s="179"/>
      <c r="F3" s="179"/>
      <c r="G3" s="201"/>
      <c r="H3" s="201"/>
    </row>
    <row r="5" spans="2:8" x14ac:dyDescent="0.25">
      <c r="B5" s="200" t="s">
        <v>1816</v>
      </c>
      <c r="C5" s="200"/>
      <c r="D5" s="200"/>
      <c r="E5" s="200"/>
      <c r="F5" s="200"/>
      <c r="G5" s="273"/>
      <c r="H5" s="273"/>
    </row>
    <row r="6" spans="2:8" x14ac:dyDescent="0.25">
      <c r="B6" s="200"/>
      <c r="C6" s="200"/>
      <c r="D6" s="200"/>
      <c r="E6" s="200"/>
      <c r="F6" s="200"/>
      <c r="G6" s="273"/>
      <c r="H6" s="273"/>
    </row>
    <row r="7" spans="2:8" x14ac:dyDescent="0.25">
      <c r="B7" s="200"/>
      <c r="C7" s="200"/>
      <c r="D7" s="200"/>
      <c r="E7" s="200"/>
      <c r="F7" s="200"/>
      <c r="G7" s="273"/>
      <c r="H7" s="273"/>
    </row>
    <row r="8" spans="2:8" x14ac:dyDescent="0.25">
      <c r="B8" s="200"/>
      <c r="C8" s="200"/>
      <c r="D8" s="200"/>
      <c r="E8" s="200"/>
      <c r="F8" s="200"/>
      <c r="G8" s="273"/>
      <c r="H8" s="273"/>
    </row>
    <row r="9" spans="2:8" x14ac:dyDescent="0.25">
      <c r="B9" s="200"/>
      <c r="C9" s="200"/>
      <c r="D9" s="200"/>
      <c r="E9" s="200"/>
      <c r="F9" s="200"/>
      <c r="G9" s="273"/>
      <c r="H9" s="273"/>
    </row>
    <row r="10" spans="2:8" x14ac:dyDescent="0.25">
      <c r="B10" s="200"/>
      <c r="C10" s="200"/>
      <c r="D10" s="200"/>
      <c r="E10" s="200"/>
      <c r="F10" s="200"/>
      <c r="G10" s="273"/>
      <c r="H10" s="273"/>
    </row>
    <row r="11" spans="2:8" x14ac:dyDescent="0.25">
      <c r="B11" s="200"/>
      <c r="C11" s="200"/>
      <c r="D11" s="200"/>
      <c r="E11" s="200"/>
      <c r="F11" s="200"/>
      <c r="G11" s="273"/>
      <c r="H11" s="27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E276"/>
  <sheetViews>
    <sheetView showGridLines="0" topLeftCell="A242" workbookViewId="0">
      <selection activeCell="C9" sqref="C9"/>
    </sheetView>
  </sheetViews>
  <sheetFormatPr baseColWidth="10" defaultColWidth="11.42578125" defaultRowHeight="15" x14ac:dyDescent="0.25"/>
  <cols>
    <col min="1" max="1" width="11.42578125" style="39"/>
    <col min="2" max="2" width="14" style="146" bestFit="1" customWidth="1"/>
    <col min="3" max="3" width="188.85546875" style="39" bestFit="1" customWidth="1"/>
    <col min="4" max="4" width="24.28515625" style="39" bestFit="1" customWidth="1"/>
    <col min="5" max="16384" width="11.42578125" style="39"/>
  </cols>
  <sheetData>
    <row r="2" spans="2:4" x14ac:dyDescent="0.25">
      <c r="B2" s="44" t="s">
        <v>1740</v>
      </c>
      <c r="C2" s="45" t="s">
        <v>1741</v>
      </c>
      <c r="D2" s="46" t="s">
        <v>1742</v>
      </c>
    </row>
    <row r="3" spans="2:4" x14ac:dyDescent="0.25">
      <c r="B3" s="144">
        <v>405</v>
      </c>
      <c r="C3" s="47" t="s">
        <v>1873</v>
      </c>
      <c r="D3" s="48" t="s">
        <v>1450</v>
      </c>
    </row>
    <row r="4" spans="2:4" x14ac:dyDescent="0.25">
      <c r="B4" s="144">
        <v>1783</v>
      </c>
      <c r="C4" s="47" t="s">
        <v>1874</v>
      </c>
      <c r="D4" s="48" t="s">
        <v>1737</v>
      </c>
    </row>
    <row r="5" spans="2:4" x14ac:dyDescent="0.25">
      <c r="B5" s="144">
        <v>1700</v>
      </c>
      <c r="C5" s="47" t="s">
        <v>1875</v>
      </c>
      <c r="D5" s="48" t="s">
        <v>1553</v>
      </c>
    </row>
    <row r="6" spans="2:4" x14ac:dyDescent="0.25">
      <c r="B6" s="144">
        <v>113</v>
      </c>
      <c r="C6" s="47" t="s">
        <v>1876</v>
      </c>
      <c r="D6" s="48" t="s">
        <v>1559</v>
      </c>
    </row>
    <row r="7" spans="2:4" x14ac:dyDescent="0.25">
      <c r="B7" s="144">
        <v>391</v>
      </c>
      <c r="C7" s="47" t="s">
        <v>1877</v>
      </c>
      <c r="D7" s="48" t="s">
        <v>1878</v>
      </c>
    </row>
    <row r="8" spans="2:4" x14ac:dyDescent="0.25">
      <c r="B8" s="144">
        <v>504</v>
      </c>
      <c r="C8" s="47" t="s">
        <v>1879</v>
      </c>
      <c r="D8" s="48" t="s">
        <v>1880</v>
      </c>
    </row>
    <row r="9" spans="2:4" x14ac:dyDescent="0.25">
      <c r="B9" s="144">
        <v>179</v>
      </c>
      <c r="C9" s="47" t="s">
        <v>1881</v>
      </c>
      <c r="D9" s="48" t="s">
        <v>1554</v>
      </c>
    </row>
    <row r="10" spans="2:4" x14ac:dyDescent="0.25">
      <c r="B10" s="144">
        <v>245</v>
      </c>
      <c r="C10" s="47" t="s">
        <v>1555</v>
      </c>
      <c r="D10" s="48" t="s">
        <v>1882</v>
      </c>
    </row>
    <row r="11" spans="2:4" x14ac:dyDescent="0.25">
      <c r="B11" s="144">
        <v>422</v>
      </c>
      <c r="C11" s="47" t="s">
        <v>1556</v>
      </c>
      <c r="D11" s="48" t="s">
        <v>1557</v>
      </c>
    </row>
    <row r="12" spans="2:4" x14ac:dyDescent="0.25">
      <c r="B12" s="144">
        <v>1772</v>
      </c>
      <c r="C12" s="47" t="s">
        <v>1883</v>
      </c>
      <c r="D12" s="48" t="s">
        <v>1558</v>
      </c>
    </row>
    <row r="13" spans="2:4" x14ac:dyDescent="0.25">
      <c r="B13" s="144">
        <v>1770</v>
      </c>
      <c r="C13" s="47" t="s">
        <v>1884</v>
      </c>
      <c r="D13" s="48" t="s">
        <v>1738</v>
      </c>
    </row>
    <row r="14" spans="2:4" x14ac:dyDescent="0.25">
      <c r="B14" s="144">
        <v>1699</v>
      </c>
      <c r="C14" s="47" t="s">
        <v>1885</v>
      </c>
      <c r="D14" s="48" t="s">
        <v>1560</v>
      </c>
    </row>
    <row r="15" spans="2:4" x14ac:dyDescent="0.25">
      <c r="B15" s="144">
        <v>397</v>
      </c>
      <c r="C15" s="47" t="s">
        <v>1886</v>
      </c>
      <c r="D15" s="48" t="s">
        <v>1724</v>
      </c>
    </row>
    <row r="16" spans="2:4" x14ac:dyDescent="0.25">
      <c r="B16" s="144">
        <v>421</v>
      </c>
      <c r="C16" s="47" t="s">
        <v>1887</v>
      </c>
      <c r="D16" s="48" t="s">
        <v>1888</v>
      </c>
    </row>
    <row r="17" spans="2:4" x14ac:dyDescent="0.25">
      <c r="B17" s="144">
        <v>420</v>
      </c>
      <c r="C17" s="47" t="s">
        <v>1889</v>
      </c>
      <c r="D17" s="48" t="s">
        <v>1561</v>
      </c>
    </row>
    <row r="18" spans="2:4" x14ac:dyDescent="0.25">
      <c r="B18" s="144">
        <v>54</v>
      </c>
      <c r="C18" s="47" t="s">
        <v>1890</v>
      </c>
      <c r="D18" s="48" t="s">
        <v>1562</v>
      </c>
    </row>
    <row r="19" spans="2:4" x14ac:dyDescent="0.25">
      <c r="B19" s="144">
        <v>108</v>
      </c>
      <c r="C19" s="47" t="s">
        <v>1891</v>
      </c>
      <c r="D19" s="48" t="s">
        <v>1563</v>
      </c>
    </row>
    <row r="20" spans="2:4" x14ac:dyDescent="0.25">
      <c r="B20" s="144">
        <v>162</v>
      </c>
      <c r="C20" s="47" t="s">
        <v>1892</v>
      </c>
      <c r="D20" s="48" t="s">
        <v>1564</v>
      </c>
    </row>
    <row r="21" spans="2:4" x14ac:dyDescent="0.25">
      <c r="B21" s="144">
        <v>197</v>
      </c>
      <c r="C21" s="47" t="s">
        <v>1893</v>
      </c>
      <c r="D21" s="48" t="s">
        <v>1894</v>
      </c>
    </row>
    <row r="22" spans="2:4" x14ac:dyDescent="0.25">
      <c r="B22" s="144">
        <v>384</v>
      </c>
      <c r="C22" s="47" t="s">
        <v>1895</v>
      </c>
      <c r="D22" s="48" t="s">
        <v>1896</v>
      </c>
    </row>
    <row r="23" spans="2:4" x14ac:dyDescent="0.25">
      <c r="B23" s="144">
        <v>387</v>
      </c>
      <c r="C23" s="47" t="s">
        <v>1565</v>
      </c>
      <c r="D23" s="48" t="s">
        <v>1880</v>
      </c>
    </row>
    <row r="24" spans="2:4" x14ac:dyDescent="0.25">
      <c r="B24" s="144">
        <v>436</v>
      </c>
      <c r="C24" s="47" t="s">
        <v>1897</v>
      </c>
      <c r="D24" s="48" t="s">
        <v>1898</v>
      </c>
    </row>
    <row r="25" spans="2:4" x14ac:dyDescent="0.25">
      <c r="B25" s="144">
        <v>55</v>
      </c>
      <c r="C25" s="47" t="s">
        <v>1899</v>
      </c>
      <c r="D25" s="48" t="s">
        <v>1566</v>
      </c>
    </row>
    <row r="26" spans="2:4" x14ac:dyDescent="0.25">
      <c r="B26" s="144">
        <v>163</v>
      </c>
      <c r="C26" s="47" t="s">
        <v>1900</v>
      </c>
      <c r="D26" s="48" t="s">
        <v>1567</v>
      </c>
    </row>
    <row r="27" spans="2:4" x14ac:dyDescent="0.25">
      <c r="B27" s="144">
        <v>435</v>
      </c>
      <c r="C27" s="47" t="s">
        <v>1901</v>
      </c>
      <c r="D27" s="48" t="s">
        <v>1568</v>
      </c>
    </row>
    <row r="28" spans="2:4" x14ac:dyDescent="0.25">
      <c r="B28" s="144">
        <v>554</v>
      </c>
      <c r="C28" s="47" t="s">
        <v>1902</v>
      </c>
      <c r="D28" s="48" t="s">
        <v>1903</v>
      </c>
    </row>
    <row r="29" spans="2:4" x14ac:dyDescent="0.25">
      <c r="B29" s="144">
        <v>114</v>
      </c>
      <c r="C29" s="47" t="s">
        <v>1904</v>
      </c>
      <c r="D29" s="48" t="s">
        <v>1905</v>
      </c>
    </row>
    <row r="30" spans="2:4" x14ac:dyDescent="0.25">
      <c r="B30" s="144">
        <v>115</v>
      </c>
      <c r="C30" s="47" t="s">
        <v>1906</v>
      </c>
      <c r="D30" s="48" t="s">
        <v>1907</v>
      </c>
    </row>
    <row r="31" spans="2:4" x14ac:dyDescent="0.25">
      <c r="B31" s="144">
        <v>116</v>
      </c>
      <c r="C31" s="47" t="s">
        <v>1908</v>
      </c>
      <c r="D31" s="48" t="s">
        <v>1909</v>
      </c>
    </row>
    <row r="32" spans="2:4" x14ac:dyDescent="0.25">
      <c r="B32" s="144">
        <v>235</v>
      </c>
      <c r="C32" s="47" t="s">
        <v>1910</v>
      </c>
      <c r="D32" s="48" t="s">
        <v>1569</v>
      </c>
    </row>
    <row r="33" spans="2:4" x14ac:dyDescent="0.25">
      <c r="B33" s="144">
        <v>326</v>
      </c>
      <c r="C33" s="47" t="s">
        <v>1911</v>
      </c>
      <c r="D33" s="48" t="s">
        <v>1570</v>
      </c>
    </row>
    <row r="34" spans="2:4" x14ac:dyDescent="0.25">
      <c r="B34" s="144">
        <v>453</v>
      </c>
      <c r="C34" s="47" t="s">
        <v>1912</v>
      </c>
      <c r="D34" s="48" t="s">
        <v>1913</v>
      </c>
    </row>
    <row r="35" spans="2:4" x14ac:dyDescent="0.25">
      <c r="B35" s="144">
        <v>532</v>
      </c>
      <c r="C35" s="47" t="s">
        <v>1571</v>
      </c>
      <c r="D35" s="48" t="s">
        <v>1880</v>
      </c>
    </row>
    <row r="36" spans="2:4" x14ac:dyDescent="0.25">
      <c r="B36" s="144">
        <v>1521</v>
      </c>
      <c r="C36" s="47" t="s">
        <v>1914</v>
      </c>
      <c r="D36" s="48" t="s">
        <v>1915</v>
      </c>
    </row>
    <row r="37" spans="2:4" x14ac:dyDescent="0.25">
      <c r="B37" s="144">
        <v>152</v>
      </c>
      <c r="C37" s="47" t="s">
        <v>1916</v>
      </c>
      <c r="D37" s="48" t="s">
        <v>1917</v>
      </c>
    </row>
    <row r="38" spans="2:4" x14ac:dyDescent="0.25">
      <c r="B38" s="144">
        <v>1522</v>
      </c>
      <c r="C38" s="47" t="s">
        <v>1918</v>
      </c>
      <c r="D38" s="48" t="s">
        <v>1572</v>
      </c>
    </row>
    <row r="39" spans="2:4" x14ac:dyDescent="0.25">
      <c r="B39" s="144">
        <v>184</v>
      </c>
      <c r="C39" s="47" t="s">
        <v>1919</v>
      </c>
      <c r="D39" s="48" t="s">
        <v>1920</v>
      </c>
    </row>
    <row r="40" spans="2:4" x14ac:dyDescent="0.25">
      <c r="B40" s="144">
        <v>310</v>
      </c>
      <c r="C40" s="47" t="s">
        <v>1921</v>
      </c>
      <c r="D40" s="48" t="s">
        <v>1574</v>
      </c>
    </row>
    <row r="41" spans="2:4" x14ac:dyDescent="0.25">
      <c r="B41" s="144">
        <v>396</v>
      </c>
      <c r="C41" s="47" t="s">
        <v>1922</v>
      </c>
      <c r="D41" s="48" t="s">
        <v>1923</v>
      </c>
    </row>
    <row r="42" spans="2:4" x14ac:dyDescent="0.25">
      <c r="B42" s="144">
        <v>215</v>
      </c>
      <c r="C42" s="47" t="s">
        <v>1924</v>
      </c>
      <c r="D42" s="48" t="s">
        <v>1575</v>
      </c>
    </row>
    <row r="43" spans="2:4" x14ac:dyDescent="0.25">
      <c r="B43" s="144">
        <v>117</v>
      </c>
      <c r="C43" s="47" t="s">
        <v>1925</v>
      </c>
      <c r="D43" s="48" t="s">
        <v>1880</v>
      </c>
    </row>
    <row r="44" spans="2:4" x14ac:dyDescent="0.25">
      <c r="B44" s="144">
        <v>65</v>
      </c>
      <c r="C44" s="47" t="s">
        <v>1926</v>
      </c>
      <c r="D44" s="48" t="s">
        <v>1880</v>
      </c>
    </row>
    <row r="45" spans="2:4" x14ac:dyDescent="0.25">
      <c r="B45" s="144">
        <v>239</v>
      </c>
      <c r="C45" s="47" t="s">
        <v>1927</v>
      </c>
      <c r="D45" s="48" t="s">
        <v>1573</v>
      </c>
    </row>
    <row r="46" spans="2:4" x14ac:dyDescent="0.25">
      <c r="B46" s="144">
        <v>185</v>
      </c>
      <c r="C46" s="47" t="s">
        <v>1576</v>
      </c>
      <c r="D46" s="48" t="s">
        <v>1928</v>
      </c>
    </row>
    <row r="47" spans="2:4" x14ac:dyDescent="0.25">
      <c r="B47" s="144">
        <v>204</v>
      </c>
      <c r="C47" s="47" t="s">
        <v>1929</v>
      </c>
      <c r="D47" s="48" t="s">
        <v>1577</v>
      </c>
    </row>
    <row r="48" spans="2:4" x14ac:dyDescent="0.25">
      <c r="B48" s="144">
        <v>336</v>
      </c>
      <c r="C48" s="47" t="s">
        <v>1930</v>
      </c>
      <c r="D48" s="48" t="s">
        <v>1578</v>
      </c>
    </row>
    <row r="49" spans="2:4" x14ac:dyDescent="0.25">
      <c r="B49" s="144">
        <v>2989</v>
      </c>
      <c r="C49" s="47" t="s">
        <v>1579</v>
      </c>
      <c r="D49" s="48" t="s">
        <v>1580</v>
      </c>
    </row>
    <row r="50" spans="2:4" x14ac:dyDescent="0.25">
      <c r="B50" s="144">
        <v>536</v>
      </c>
      <c r="C50" s="47" t="s">
        <v>1931</v>
      </c>
      <c r="D50" s="48" t="s">
        <v>1581</v>
      </c>
    </row>
    <row r="51" spans="2:4" x14ac:dyDescent="0.25">
      <c r="B51" s="144">
        <v>437</v>
      </c>
      <c r="C51" s="47" t="s">
        <v>1583</v>
      </c>
      <c r="D51" s="48" t="s">
        <v>1880</v>
      </c>
    </row>
    <row r="52" spans="2:4" x14ac:dyDescent="0.25">
      <c r="B52" s="144">
        <v>1633</v>
      </c>
      <c r="C52" s="47" t="s">
        <v>1932</v>
      </c>
      <c r="D52" s="48" t="s">
        <v>1584</v>
      </c>
    </row>
    <row r="53" spans="2:4" x14ac:dyDescent="0.25">
      <c r="B53" s="144">
        <v>131</v>
      </c>
      <c r="C53" s="47" t="s">
        <v>1933</v>
      </c>
      <c r="D53" s="48" t="s">
        <v>1585</v>
      </c>
    </row>
    <row r="54" spans="2:4" x14ac:dyDescent="0.25">
      <c r="B54" s="144">
        <v>199</v>
      </c>
      <c r="C54" s="47" t="s">
        <v>1586</v>
      </c>
      <c r="D54" s="48" t="s">
        <v>1587</v>
      </c>
    </row>
    <row r="55" spans="2:4" x14ac:dyDescent="0.25">
      <c r="B55" s="144">
        <v>75</v>
      </c>
      <c r="C55" s="47" t="s">
        <v>1934</v>
      </c>
      <c r="D55" s="48" t="s">
        <v>1935</v>
      </c>
    </row>
    <row r="56" spans="2:4" x14ac:dyDescent="0.25">
      <c r="B56" s="144">
        <v>76</v>
      </c>
      <c r="C56" s="47" t="s">
        <v>1936</v>
      </c>
      <c r="D56" s="48" t="s">
        <v>1937</v>
      </c>
    </row>
    <row r="57" spans="2:4" x14ac:dyDescent="0.25">
      <c r="B57" s="144">
        <v>77</v>
      </c>
      <c r="C57" s="47" t="s">
        <v>1588</v>
      </c>
      <c r="D57" s="48" t="s">
        <v>1589</v>
      </c>
    </row>
    <row r="58" spans="2:4" x14ac:dyDescent="0.25">
      <c r="B58" s="144">
        <v>78</v>
      </c>
      <c r="C58" s="47" t="s">
        <v>1938</v>
      </c>
      <c r="D58" s="48" t="s">
        <v>1590</v>
      </c>
    </row>
    <row r="59" spans="2:4" x14ac:dyDescent="0.25">
      <c r="B59" s="144">
        <v>79</v>
      </c>
      <c r="C59" s="47" t="s">
        <v>1591</v>
      </c>
      <c r="D59" s="48" t="s">
        <v>1592</v>
      </c>
    </row>
    <row r="60" spans="2:4" x14ac:dyDescent="0.25">
      <c r="B60" s="144">
        <v>80</v>
      </c>
      <c r="C60" s="47" t="s">
        <v>1593</v>
      </c>
      <c r="D60" s="48" t="s">
        <v>1594</v>
      </c>
    </row>
    <row r="61" spans="2:4" x14ac:dyDescent="0.25">
      <c r="B61" s="144">
        <v>81</v>
      </c>
      <c r="C61" s="47" t="s">
        <v>1939</v>
      </c>
      <c r="D61" s="48" t="s">
        <v>1595</v>
      </c>
    </row>
    <row r="62" spans="2:4" x14ac:dyDescent="0.25">
      <c r="B62" s="144">
        <v>82</v>
      </c>
      <c r="C62" s="47" t="s">
        <v>1596</v>
      </c>
      <c r="D62" s="48" t="s">
        <v>1597</v>
      </c>
    </row>
    <row r="63" spans="2:4" x14ac:dyDescent="0.25">
      <c r="B63" s="144">
        <v>84</v>
      </c>
      <c r="C63" s="47" t="s">
        <v>1598</v>
      </c>
      <c r="D63" s="48" t="s">
        <v>1599</v>
      </c>
    </row>
    <row r="64" spans="2:4" x14ac:dyDescent="0.25">
      <c r="B64" s="144">
        <v>85</v>
      </c>
      <c r="C64" s="47" t="s">
        <v>1940</v>
      </c>
      <c r="D64" s="48" t="s">
        <v>1600</v>
      </c>
    </row>
    <row r="65" spans="2:4" x14ac:dyDescent="0.25">
      <c r="B65" s="144">
        <v>101</v>
      </c>
      <c r="C65" s="47" t="s">
        <v>1601</v>
      </c>
      <c r="D65" s="48" t="s">
        <v>1602</v>
      </c>
    </row>
    <row r="66" spans="2:4" x14ac:dyDescent="0.25">
      <c r="B66" s="144">
        <v>102</v>
      </c>
      <c r="C66" s="47" t="s">
        <v>1603</v>
      </c>
      <c r="D66" s="48" t="s">
        <v>1604</v>
      </c>
    </row>
    <row r="67" spans="2:4" x14ac:dyDescent="0.25">
      <c r="B67" s="144">
        <v>86</v>
      </c>
      <c r="C67" s="47" t="s">
        <v>1605</v>
      </c>
      <c r="D67" s="48" t="s">
        <v>1606</v>
      </c>
    </row>
    <row r="68" spans="2:4" x14ac:dyDescent="0.25">
      <c r="B68" s="144">
        <v>284</v>
      </c>
      <c r="C68" s="47" t="s">
        <v>1607</v>
      </c>
      <c r="D68" s="48" t="s">
        <v>1608</v>
      </c>
    </row>
    <row r="69" spans="2:4" x14ac:dyDescent="0.25">
      <c r="B69" s="144">
        <v>83</v>
      </c>
      <c r="C69" s="47" t="s">
        <v>1941</v>
      </c>
      <c r="D69" s="48" t="s">
        <v>1577</v>
      </c>
    </row>
    <row r="70" spans="2:4" x14ac:dyDescent="0.25">
      <c r="B70" s="144">
        <v>87</v>
      </c>
      <c r="C70" s="47" t="s">
        <v>1609</v>
      </c>
      <c r="D70" s="48" t="s">
        <v>1610</v>
      </c>
    </row>
    <row r="71" spans="2:4" x14ac:dyDescent="0.25">
      <c r="B71" s="144">
        <v>103</v>
      </c>
      <c r="C71" s="47" t="s">
        <v>1611</v>
      </c>
      <c r="D71" s="48" t="s">
        <v>1578</v>
      </c>
    </row>
    <row r="72" spans="2:4" x14ac:dyDescent="0.25">
      <c r="B72" s="144">
        <v>288</v>
      </c>
      <c r="C72" s="47" t="s">
        <v>1612</v>
      </c>
      <c r="D72" s="48" t="s">
        <v>1613</v>
      </c>
    </row>
    <row r="73" spans="2:4" x14ac:dyDescent="0.25">
      <c r="B73" s="144">
        <v>89</v>
      </c>
      <c r="C73" s="47" t="s">
        <v>1942</v>
      </c>
      <c r="D73" s="48" t="s">
        <v>1614</v>
      </c>
    </row>
    <row r="74" spans="2:4" x14ac:dyDescent="0.25">
      <c r="B74" s="144">
        <v>90</v>
      </c>
      <c r="C74" s="47" t="s">
        <v>1943</v>
      </c>
      <c r="D74" s="48" t="s">
        <v>1615</v>
      </c>
    </row>
    <row r="75" spans="2:4" x14ac:dyDescent="0.25">
      <c r="B75" s="144">
        <v>98</v>
      </c>
      <c r="C75" s="47" t="s">
        <v>1944</v>
      </c>
      <c r="D75" s="48" t="s">
        <v>1616</v>
      </c>
    </row>
    <row r="76" spans="2:4" x14ac:dyDescent="0.25">
      <c r="B76" s="144">
        <v>91</v>
      </c>
      <c r="C76" s="47" t="s">
        <v>1617</v>
      </c>
      <c r="D76" s="48" t="s">
        <v>1618</v>
      </c>
    </row>
    <row r="77" spans="2:4" x14ac:dyDescent="0.25">
      <c r="B77" s="144">
        <v>92</v>
      </c>
      <c r="C77" s="47" t="s">
        <v>1945</v>
      </c>
      <c r="D77" s="48" t="s">
        <v>1946</v>
      </c>
    </row>
    <row r="78" spans="2:4" x14ac:dyDescent="0.25">
      <c r="B78" s="144">
        <v>289</v>
      </c>
      <c r="C78" s="47" t="s">
        <v>1947</v>
      </c>
      <c r="D78" s="48" t="s">
        <v>1619</v>
      </c>
    </row>
    <row r="79" spans="2:4" x14ac:dyDescent="0.25">
      <c r="B79" s="144">
        <v>93</v>
      </c>
      <c r="C79" s="47" t="s">
        <v>1948</v>
      </c>
      <c r="D79" s="48" t="s">
        <v>1949</v>
      </c>
    </row>
    <row r="80" spans="2:4" x14ac:dyDescent="0.25">
      <c r="B80" s="144">
        <v>285</v>
      </c>
      <c r="C80" s="47" t="s">
        <v>1620</v>
      </c>
      <c r="D80" s="48" t="s">
        <v>1621</v>
      </c>
    </row>
    <row r="81" spans="2:4" x14ac:dyDescent="0.25">
      <c r="B81" s="144">
        <v>106</v>
      </c>
      <c r="C81" s="47" t="s">
        <v>1950</v>
      </c>
      <c r="D81" s="48" t="s">
        <v>1951</v>
      </c>
    </row>
    <row r="82" spans="2:4" x14ac:dyDescent="0.25">
      <c r="B82" s="144">
        <v>94</v>
      </c>
      <c r="C82" s="47" t="s">
        <v>1622</v>
      </c>
      <c r="D82" s="48" t="s">
        <v>1623</v>
      </c>
    </row>
    <row r="83" spans="2:4" x14ac:dyDescent="0.25">
      <c r="B83" s="144">
        <v>465</v>
      </c>
      <c r="C83" s="47" t="s">
        <v>1624</v>
      </c>
      <c r="D83" s="48" t="s">
        <v>1625</v>
      </c>
    </row>
    <row r="84" spans="2:4" x14ac:dyDescent="0.25">
      <c r="B84" s="144">
        <v>59</v>
      </c>
      <c r="C84" s="47" t="s">
        <v>1952</v>
      </c>
      <c r="D84" s="48" t="s">
        <v>1626</v>
      </c>
    </row>
    <row r="85" spans="2:4" x14ac:dyDescent="0.25">
      <c r="B85" s="144">
        <v>1523</v>
      </c>
      <c r="C85" s="47" t="s">
        <v>1953</v>
      </c>
      <c r="D85" s="48" t="s">
        <v>1954</v>
      </c>
    </row>
    <row r="86" spans="2:4" x14ac:dyDescent="0.25">
      <c r="B86" s="144">
        <v>461</v>
      </c>
      <c r="C86" s="47" t="s">
        <v>1955</v>
      </c>
      <c r="D86" s="48" t="s">
        <v>1627</v>
      </c>
    </row>
    <row r="87" spans="2:4" x14ac:dyDescent="0.25">
      <c r="B87" s="144">
        <v>118</v>
      </c>
      <c r="C87" s="47" t="s">
        <v>1956</v>
      </c>
      <c r="D87" s="48" t="s">
        <v>1628</v>
      </c>
    </row>
    <row r="88" spans="2:4" x14ac:dyDescent="0.25">
      <c r="B88" s="144">
        <v>176</v>
      </c>
      <c r="C88" s="47" t="s">
        <v>1957</v>
      </c>
      <c r="D88" s="48" t="s">
        <v>1958</v>
      </c>
    </row>
    <row r="89" spans="2:4" x14ac:dyDescent="0.25">
      <c r="B89" s="144">
        <v>97</v>
      </c>
      <c r="C89" s="47" t="s">
        <v>1959</v>
      </c>
      <c r="D89" s="48" t="s">
        <v>1629</v>
      </c>
    </row>
    <row r="90" spans="2:4" x14ac:dyDescent="0.25">
      <c r="B90" s="144">
        <v>95</v>
      </c>
      <c r="C90" s="47" t="s">
        <v>1630</v>
      </c>
      <c r="D90" s="48" t="s">
        <v>1631</v>
      </c>
    </row>
    <row r="91" spans="2:4" x14ac:dyDescent="0.25">
      <c r="B91" s="144">
        <v>96</v>
      </c>
      <c r="C91" s="47" t="s">
        <v>1960</v>
      </c>
      <c r="D91" s="48" t="s">
        <v>1632</v>
      </c>
    </row>
    <row r="92" spans="2:4" x14ac:dyDescent="0.25">
      <c r="B92" s="144">
        <v>104</v>
      </c>
      <c r="C92" s="47" t="s">
        <v>1633</v>
      </c>
      <c r="D92" s="48" t="s">
        <v>1634</v>
      </c>
    </row>
    <row r="93" spans="2:4" x14ac:dyDescent="0.25">
      <c r="B93" s="144">
        <v>107</v>
      </c>
      <c r="C93" s="47" t="s">
        <v>1961</v>
      </c>
      <c r="D93" s="48" t="s">
        <v>1635</v>
      </c>
    </row>
    <row r="94" spans="2:4" x14ac:dyDescent="0.25">
      <c r="B94" s="144">
        <v>99</v>
      </c>
      <c r="C94" s="47" t="s">
        <v>1962</v>
      </c>
      <c r="D94" s="48" t="s">
        <v>1963</v>
      </c>
    </row>
    <row r="95" spans="2:4" x14ac:dyDescent="0.25">
      <c r="B95" s="144">
        <v>120</v>
      </c>
      <c r="C95" s="47" t="s">
        <v>1964</v>
      </c>
      <c r="D95" s="48" t="s">
        <v>1965</v>
      </c>
    </row>
    <row r="96" spans="2:4" x14ac:dyDescent="0.25">
      <c r="B96" s="144">
        <v>200</v>
      </c>
      <c r="C96" s="47" t="s">
        <v>1636</v>
      </c>
      <c r="D96" s="48" t="s">
        <v>1880</v>
      </c>
    </row>
    <row r="97" spans="2:5" x14ac:dyDescent="0.25">
      <c r="B97" s="144">
        <v>111</v>
      </c>
      <c r="C97" s="47" t="s">
        <v>1966</v>
      </c>
      <c r="D97" s="48" t="s">
        <v>1880</v>
      </c>
      <c r="E97" s="47"/>
    </row>
    <row r="98" spans="2:5" x14ac:dyDescent="0.25">
      <c r="B98" s="144">
        <v>150</v>
      </c>
      <c r="C98" s="52" t="s">
        <v>1967</v>
      </c>
      <c r="D98" s="48" t="s">
        <v>1880</v>
      </c>
    </row>
    <row r="99" spans="2:5" x14ac:dyDescent="0.25">
      <c r="B99" s="144">
        <v>210</v>
      </c>
      <c r="C99" s="47" t="s">
        <v>1968</v>
      </c>
      <c r="D99" s="48" t="s">
        <v>1638</v>
      </c>
    </row>
    <row r="100" spans="2:5" x14ac:dyDescent="0.25">
      <c r="B100" s="144">
        <v>148</v>
      </c>
      <c r="C100" s="47" t="s">
        <v>1969</v>
      </c>
      <c r="D100" s="48" t="s">
        <v>1639</v>
      </c>
    </row>
    <row r="101" spans="2:5" x14ac:dyDescent="0.25">
      <c r="B101" s="144">
        <v>394</v>
      </c>
      <c r="C101" s="47" t="s">
        <v>1970</v>
      </c>
      <c r="D101" s="48" t="s">
        <v>1637</v>
      </c>
    </row>
    <row r="102" spans="2:5" x14ac:dyDescent="0.25">
      <c r="B102" s="144">
        <v>205</v>
      </c>
      <c r="C102" s="47" t="s">
        <v>1971</v>
      </c>
      <c r="D102" s="48" t="s">
        <v>1972</v>
      </c>
    </row>
    <row r="103" spans="2:5" x14ac:dyDescent="0.25">
      <c r="B103" s="144">
        <v>426</v>
      </c>
      <c r="C103" s="47" t="s">
        <v>1973</v>
      </c>
      <c r="D103" s="48" t="s">
        <v>1640</v>
      </c>
    </row>
    <row r="104" spans="2:5" x14ac:dyDescent="0.25">
      <c r="B104" s="144">
        <v>9000</v>
      </c>
      <c r="C104" s="47" t="s">
        <v>1641</v>
      </c>
      <c r="D104" s="48" t="s">
        <v>1642</v>
      </c>
    </row>
    <row r="105" spans="2:5" x14ac:dyDescent="0.25">
      <c r="B105" s="144">
        <v>1634</v>
      </c>
      <c r="C105" s="47" t="s">
        <v>1974</v>
      </c>
      <c r="D105" s="48" t="s">
        <v>1643</v>
      </c>
    </row>
    <row r="106" spans="2:5" x14ac:dyDescent="0.25">
      <c r="B106" s="144">
        <v>172</v>
      </c>
      <c r="C106" s="47" t="s">
        <v>1975</v>
      </c>
      <c r="D106" s="48" t="s">
        <v>1712</v>
      </c>
    </row>
    <row r="107" spans="2:5" x14ac:dyDescent="0.25">
      <c r="B107" s="144">
        <v>424</v>
      </c>
      <c r="C107" s="47" t="s">
        <v>1976</v>
      </c>
      <c r="D107" s="48" t="s">
        <v>1739</v>
      </c>
    </row>
    <row r="108" spans="2:5" x14ac:dyDescent="0.25">
      <c r="B108" s="144">
        <v>411</v>
      </c>
      <c r="C108" s="47" t="s">
        <v>1977</v>
      </c>
      <c r="D108" s="48" t="s">
        <v>1644</v>
      </c>
    </row>
    <row r="109" spans="2:5" x14ac:dyDescent="0.25">
      <c r="B109" s="144">
        <v>476</v>
      </c>
      <c r="C109" s="47" t="s">
        <v>1978</v>
      </c>
      <c r="D109" s="48" t="s">
        <v>1979</v>
      </c>
    </row>
    <row r="110" spans="2:5" x14ac:dyDescent="0.25">
      <c r="B110" s="144">
        <v>186</v>
      </c>
      <c r="C110" s="47" t="s">
        <v>1980</v>
      </c>
      <c r="D110" s="48" t="s">
        <v>1645</v>
      </c>
    </row>
    <row r="111" spans="2:5" x14ac:dyDescent="0.25">
      <c r="B111" s="144">
        <v>478</v>
      </c>
      <c r="C111" s="47" t="s">
        <v>1981</v>
      </c>
      <c r="D111" s="48" t="s">
        <v>1982</v>
      </c>
    </row>
    <row r="112" spans="2:5" x14ac:dyDescent="0.25">
      <c r="B112" s="144">
        <v>335</v>
      </c>
      <c r="C112" s="47" t="s">
        <v>1983</v>
      </c>
      <c r="D112" s="48" t="s">
        <v>1984</v>
      </c>
    </row>
    <row r="113" spans="2:4" x14ac:dyDescent="0.25">
      <c r="B113" s="144">
        <v>188</v>
      </c>
      <c r="C113" s="47" t="s">
        <v>1985</v>
      </c>
      <c r="D113" s="48" t="s">
        <v>1646</v>
      </c>
    </row>
    <row r="114" spans="2:4" x14ac:dyDescent="0.25">
      <c r="B114" s="144">
        <v>67</v>
      </c>
      <c r="C114" s="47" t="s">
        <v>1647</v>
      </c>
      <c r="D114" s="48" t="s">
        <v>1648</v>
      </c>
    </row>
    <row r="115" spans="2:4" x14ac:dyDescent="0.25">
      <c r="B115" s="144">
        <v>471</v>
      </c>
      <c r="C115" s="47" t="s">
        <v>1986</v>
      </c>
      <c r="D115" s="48" t="s">
        <v>1649</v>
      </c>
    </row>
    <row r="116" spans="2:4" x14ac:dyDescent="0.25">
      <c r="B116" s="144">
        <v>482</v>
      </c>
      <c r="C116" s="47" t="s">
        <v>1987</v>
      </c>
      <c r="D116" s="48" t="s">
        <v>1988</v>
      </c>
    </row>
    <row r="117" spans="2:4" x14ac:dyDescent="0.25">
      <c r="B117" s="144">
        <v>535</v>
      </c>
      <c r="C117" s="47" t="s">
        <v>1989</v>
      </c>
      <c r="D117" s="48" t="s">
        <v>1990</v>
      </c>
    </row>
    <row r="118" spans="2:4" x14ac:dyDescent="0.25">
      <c r="B118" s="144">
        <v>472</v>
      </c>
      <c r="C118" s="47" t="s">
        <v>1650</v>
      </c>
      <c r="D118" s="48" t="s">
        <v>1651</v>
      </c>
    </row>
    <row r="119" spans="2:4" x14ac:dyDescent="0.25">
      <c r="B119" s="144">
        <v>418</v>
      </c>
      <c r="C119" s="47" t="s">
        <v>1652</v>
      </c>
      <c r="D119" s="48" t="s">
        <v>1991</v>
      </c>
    </row>
    <row r="120" spans="2:4" x14ac:dyDescent="0.25">
      <c r="B120" s="144">
        <v>473</v>
      </c>
      <c r="C120" s="47" t="s">
        <v>1992</v>
      </c>
      <c r="D120" s="48" t="s">
        <v>1993</v>
      </c>
    </row>
    <row r="121" spans="2:4" x14ac:dyDescent="0.25">
      <c r="B121" s="144">
        <v>484</v>
      </c>
      <c r="C121" s="47" t="s">
        <v>1994</v>
      </c>
      <c r="D121" s="48" t="s">
        <v>1705</v>
      </c>
    </row>
    <row r="122" spans="2:4" x14ac:dyDescent="0.25">
      <c r="B122" s="144">
        <v>151</v>
      </c>
      <c r="C122" s="47" t="s">
        <v>1995</v>
      </c>
      <c r="D122" s="48" t="s">
        <v>1996</v>
      </c>
    </row>
    <row r="123" spans="2:4" x14ac:dyDescent="0.25">
      <c r="B123" s="144">
        <v>56</v>
      </c>
      <c r="C123" s="47" t="s">
        <v>1997</v>
      </c>
      <c r="D123" s="48" t="s">
        <v>1998</v>
      </c>
    </row>
    <row r="124" spans="2:4" x14ac:dyDescent="0.25">
      <c r="B124" s="144">
        <v>164</v>
      </c>
      <c r="C124" s="47" t="s">
        <v>1999</v>
      </c>
      <c r="D124" s="48" t="s">
        <v>2000</v>
      </c>
    </row>
    <row r="125" spans="2:4" x14ac:dyDescent="0.25">
      <c r="B125" s="144">
        <v>154</v>
      </c>
      <c r="C125" s="47" t="s">
        <v>1653</v>
      </c>
      <c r="D125" s="48" t="s">
        <v>1654</v>
      </c>
    </row>
    <row r="126" spans="2:4" x14ac:dyDescent="0.25">
      <c r="B126" s="144">
        <v>190</v>
      </c>
      <c r="C126" s="47" t="s">
        <v>2001</v>
      </c>
      <c r="D126" s="48" t="s">
        <v>1700</v>
      </c>
    </row>
    <row r="127" spans="2:4" x14ac:dyDescent="0.25">
      <c r="B127" s="144">
        <v>155</v>
      </c>
      <c r="C127" s="47" t="s">
        <v>1656</v>
      </c>
      <c r="D127" s="48" t="s">
        <v>1657</v>
      </c>
    </row>
    <row r="128" spans="2:4" x14ac:dyDescent="0.25">
      <c r="B128" s="144">
        <v>232</v>
      </c>
      <c r="C128" s="47" t="s">
        <v>1658</v>
      </c>
      <c r="D128" s="48" t="s">
        <v>1659</v>
      </c>
    </row>
    <row r="129" spans="2:4" x14ac:dyDescent="0.25">
      <c r="B129" s="144">
        <v>438</v>
      </c>
      <c r="C129" s="47" t="s">
        <v>2002</v>
      </c>
      <c r="D129" s="48" t="s">
        <v>1660</v>
      </c>
    </row>
    <row r="130" spans="2:4" x14ac:dyDescent="0.25">
      <c r="B130" s="144">
        <v>201</v>
      </c>
      <c r="C130" s="47" t="s">
        <v>1661</v>
      </c>
      <c r="D130" s="48" t="s">
        <v>1662</v>
      </c>
    </row>
    <row r="131" spans="2:4" x14ac:dyDescent="0.25">
      <c r="B131" s="144">
        <v>132</v>
      </c>
      <c r="C131" s="47" t="s">
        <v>2003</v>
      </c>
      <c r="D131" s="48" t="s">
        <v>1880</v>
      </c>
    </row>
    <row r="132" spans="2:4" x14ac:dyDescent="0.25">
      <c r="B132" s="144">
        <v>495</v>
      </c>
      <c r="C132" s="47" t="s">
        <v>2004</v>
      </c>
      <c r="D132" s="48" t="s">
        <v>1880</v>
      </c>
    </row>
    <row r="133" spans="2:4" x14ac:dyDescent="0.25">
      <c r="B133" s="144">
        <v>156</v>
      </c>
      <c r="C133" s="47" t="s">
        <v>2005</v>
      </c>
      <c r="D133" s="48" t="s">
        <v>1880</v>
      </c>
    </row>
    <row r="134" spans="2:4" x14ac:dyDescent="0.25">
      <c r="B134" s="144">
        <v>165</v>
      </c>
      <c r="C134" s="47" t="s">
        <v>1663</v>
      </c>
      <c r="D134" s="48" t="s">
        <v>1664</v>
      </c>
    </row>
    <row r="135" spans="2:4" x14ac:dyDescent="0.25">
      <c r="B135" s="144">
        <v>217</v>
      </c>
      <c r="C135" s="47" t="s">
        <v>2006</v>
      </c>
      <c r="D135" s="48" t="s">
        <v>1665</v>
      </c>
    </row>
    <row r="136" spans="2:4" x14ac:dyDescent="0.25">
      <c r="B136" s="144">
        <v>218</v>
      </c>
      <c r="C136" s="47" t="s">
        <v>1666</v>
      </c>
      <c r="D136" s="48" t="s">
        <v>1667</v>
      </c>
    </row>
    <row r="137" spans="2:4" x14ac:dyDescent="0.25">
      <c r="B137" s="144">
        <v>206</v>
      </c>
      <c r="C137" s="47" t="s">
        <v>2007</v>
      </c>
      <c r="D137" s="48" t="s">
        <v>2008</v>
      </c>
    </row>
    <row r="138" spans="2:4" x14ac:dyDescent="0.25">
      <c r="B138" s="144">
        <v>306</v>
      </c>
      <c r="C138" s="47" t="s">
        <v>2009</v>
      </c>
      <c r="D138" s="48" t="s">
        <v>2010</v>
      </c>
    </row>
    <row r="139" spans="2:4" x14ac:dyDescent="0.25">
      <c r="B139" s="144">
        <v>66</v>
      </c>
      <c r="C139" s="47" t="s">
        <v>2011</v>
      </c>
      <c r="D139" s="48" t="s">
        <v>1668</v>
      </c>
    </row>
    <row r="140" spans="2:4" x14ac:dyDescent="0.25">
      <c r="B140" s="144">
        <v>166</v>
      </c>
      <c r="C140" s="47" t="s">
        <v>2012</v>
      </c>
      <c r="D140" s="48" t="s">
        <v>2013</v>
      </c>
    </row>
    <row r="141" spans="2:4" x14ac:dyDescent="0.25">
      <c r="B141" s="144">
        <v>307</v>
      </c>
      <c r="C141" s="47" t="s">
        <v>2014</v>
      </c>
      <c r="D141" s="48" t="s">
        <v>2015</v>
      </c>
    </row>
    <row r="142" spans="2:4" x14ac:dyDescent="0.25">
      <c r="B142" s="144">
        <v>61</v>
      </c>
      <c r="C142" s="47" t="s">
        <v>2016</v>
      </c>
      <c r="D142" s="48" t="s">
        <v>1670</v>
      </c>
    </row>
    <row r="143" spans="2:4" x14ac:dyDescent="0.25">
      <c r="B143" s="144">
        <v>121</v>
      </c>
      <c r="C143" s="47" t="s">
        <v>1671</v>
      </c>
      <c r="D143" s="48" t="s">
        <v>1672</v>
      </c>
    </row>
    <row r="144" spans="2:4" x14ac:dyDescent="0.25">
      <c r="B144" s="144">
        <v>317</v>
      </c>
      <c r="C144" s="47" t="s">
        <v>2017</v>
      </c>
      <c r="D144" s="48" t="s">
        <v>1669</v>
      </c>
    </row>
    <row r="145" spans="2:4" x14ac:dyDescent="0.25">
      <c r="B145" s="144">
        <v>1524</v>
      </c>
      <c r="C145" s="47" t="s">
        <v>2018</v>
      </c>
      <c r="D145" s="48" t="s">
        <v>1673</v>
      </c>
    </row>
    <row r="146" spans="2:4" x14ac:dyDescent="0.25">
      <c r="B146" s="144">
        <v>448</v>
      </c>
      <c r="C146" s="47" t="s">
        <v>2019</v>
      </c>
      <c r="D146" s="48" t="s">
        <v>2020</v>
      </c>
    </row>
    <row r="147" spans="2:4" x14ac:dyDescent="0.25">
      <c r="B147" s="144">
        <v>191</v>
      </c>
      <c r="C147" s="47" t="s">
        <v>2021</v>
      </c>
      <c r="D147" s="48" t="s">
        <v>1880</v>
      </c>
    </row>
    <row r="148" spans="2:4" x14ac:dyDescent="0.25">
      <c r="B148" s="144">
        <v>474</v>
      </c>
      <c r="C148" s="47" t="s">
        <v>1746</v>
      </c>
      <c r="D148" s="48" t="s">
        <v>1880</v>
      </c>
    </row>
    <row r="149" spans="2:4" x14ac:dyDescent="0.25">
      <c r="B149" s="144">
        <v>122</v>
      </c>
      <c r="C149" s="47" t="s">
        <v>2022</v>
      </c>
      <c r="D149" s="48" t="s">
        <v>1880</v>
      </c>
    </row>
    <row r="150" spans="2:4" x14ac:dyDescent="0.25">
      <c r="B150" s="144">
        <v>173</v>
      </c>
      <c r="C150" s="47" t="s">
        <v>2023</v>
      </c>
      <c r="D150" s="48" t="s">
        <v>1674</v>
      </c>
    </row>
    <row r="151" spans="2:4" x14ac:dyDescent="0.25">
      <c r="B151" s="144">
        <v>119</v>
      </c>
      <c r="C151" s="47" t="s">
        <v>2024</v>
      </c>
      <c r="D151" s="48" t="s">
        <v>2025</v>
      </c>
    </row>
    <row r="152" spans="2:4" x14ac:dyDescent="0.25">
      <c r="B152" s="144">
        <v>490</v>
      </c>
      <c r="C152" s="47" t="s">
        <v>1675</v>
      </c>
      <c r="D152" s="48" t="s">
        <v>1880</v>
      </c>
    </row>
    <row r="153" spans="2:4" x14ac:dyDescent="0.25">
      <c r="B153" s="144">
        <v>109</v>
      </c>
      <c r="C153" s="47" t="s">
        <v>1676</v>
      </c>
      <c r="D153" s="48" t="s">
        <v>1880</v>
      </c>
    </row>
    <row r="154" spans="2:4" x14ac:dyDescent="0.25">
      <c r="B154" s="144">
        <v>57</v>
      </c>
      <c r="C154" s="47" t="s">
        <v>2026</v>
      </c>
      <c r="D154" s="48" t="s">
        <v>1677</v>
      </c>
    </row>
    <row r="155" spans="2:4" x14ac:dyDescent="0.25">
      <c r="B155" s="144">
        <v>110</v>
      </c>
      <c r="C155" s="47" t="s">
        <v>2027</v>
      </c>
      <c r="D155" s="48" t="s">
        <v>2028</v>
      </c>
    </row>
    <row r="156" spans="2:4" x14ac:dyDescent="0.25">
      <c r="B156" s="144">
        <v>219</v>
      </c>
      <c r="C156" s="47" t="s">
        <v>1678</v>
      </c>
      <c r="D156" s="48" t="s">
        <v>1880</v>
      </c>
    </row>
    <row r="157" spans="2:4" x14ac:dyDescent="0.25">
      <c r="B157" s="144">
        <v>134</v>
      </c>
      <c r="C157" s="47" t="s">
        <v>2029</v>
      </c>
      <c r="D157" s="48" t="s">
        <v>1679</v>
      </c>
    </row>
    <row r="158" spans="2:4" x14ac:dyDescent="0.25">
      <c r="B158" s="144">
        <v>135</v>
      </c>
      <c r="C158" s="47" t="s">
        <v>2030</v>
      </c>
      <c r="D158" s="48" t="s">
        <v>1680</v>
      </c>
    </row>
    <row r="159" spans="2:4" x14ac:dyDescent="0.25">
      <c r="B159" s="144">
        <v>123</v>
      </c>
      <c r="C159" s="47" t="s">
        <v>2031</v>
      </c>
      <c r="D159" s="48" t="s">
        <v>1681</v>
      </c>
    </row>
    <row r="160" spans="2:4" x14ac:dyDescent="0.25">
      <c r="B160" s="144">
        <v>143</v>
      </c>
      <c r="C160" s="47" t="s">
        <v>2032</v>
      </c>
      <c r="D160" s="48" t="s">
        <v>1682</v>
      </c>
    </row>
    <row r="161" spans="2:4" x14ac:dyDescent="0.25">
      <c r="B161" s="144">
        <v>64</v>
      </c>
      <c r="C161" s="47" t="s">
        <v>2033</v>
      </c>
      <c r="D161" s="48" t="s">
        <v>1683</v>
      </c>
    </row>
    <row r="162" spans="2:4" x14ac:dyDescent="0.25">
      <c r="B162" s="144">
        <v>491</v>
      </c>
      <c r="C162" s="47" t="s">
        <v>2034</v>
      </c>
      <c r="D162" s="48" t="s">
        <v>2035</v>
      </c>
    </row>
    <row r="163" spans="2:4" x14ac:dyDescent="0.25">
      <c r="B163" s="144">
        <v>72</v>
      </c>
      <c r="C163" s="47" t="s">
        <v>2036</v>
      </c>
      <c r="D163" s="48" t="s">
        <v>1684</v>
      </c>
    </row>
    <row r="164" spans="2:4" x14ac:dyDescent="0.25">
      <c r="B164" s="144">
        <v>193</v>
      </c>
      <c r="C164" s="47" t="s">
        <v>2037</v>
      </c>
      <c r="D164" s="48" t="s">
        <v>1685</v>
      </c>
    </row>
    <row r="165" spans="2:4" x14ac:dyDescent="0.25">
      <c r="B165" s="144">
        <v>149</v>
      </c>
      <c r="C165" s="47" t="s">
        <v>2038</v>
      </c>
      <c r="D165" s="48" t="s">
        <v>2039</v>
      </c>
    </row>
    <row r="166" spans="2:4" x14ac:dyDescent="0.25">
      <c r="B166" s="144">
        <v>221</v>
      </c>
      <c r="C166" s="47" t="s">
        <v>2040</v>
      </c>
      <c r="D166" s="48" t="s">
        <v>2041</v>
      </c>
    </row>
    <row r="167" spans="2:4" x14ac:dyDescent="0.25">
      <c r="B167" s="144">
        <v>137</v>
      </c>
      <c r="C167" s="47" t="s">
        <v>1686</v>
      </c>
      <c r="D167" s="48" t="s">
        <v>1687</v>
      </c>
    </row>
    <row r="168" spans="2:4" x14ac:dyDescent="0.25">
      <c r="B168" s="144">
        <v>141</v>
      </c>
      <c r="C168" s="47" t="s">
        <v>1688</v>
      </c>
      <c r="D168" s="48" t="s">
        <v>1689</v>
      </c>
    </row>
    <row r="169" spans="2:4" x14ac:dyDescent="0.25">
      <c r="B169" s="144">
        <v>233</v>
      </c>
      <c r="C169" s="47" t="s">
        <v>2042</v>
      </c>
      <c r="D169" s="48" t="s">
        <v>2043</v>
      </c>
    </row>
    <row r="170" spans="2:4" x14ac:dyDescent="0.25">
      <c r="B170" s="144">
        <v>222</v>
      </c>
      <c r="C170" s="47" t="s">
        <v>2044</v>
      </c>
      <c r="D170" s="48" t="s">
        <v>1691</v>
      </c>
    </row>
    <row r="171" spans="2:4" x14ac:dyDescent="0.25">
      <c r="B171" s="144">
        <v>246</v>
      </c>
      <c r="C171" s="47" t="s">
        <v>2045</v>
      </c>
      <c r="D171" s="48" t="s">
        <v>2046</v>
      </c>
    </row>
    <row r="172" spans="2:4" x14ac:dyDescent="0.25">
      <c r="B172" s="144">
        <v>223</v>
      </c>
      <c r="C172" s="47" t="s">
        <v>1692</v>
      </c>
      <c r="D172" s="48" t="s">
        <v>1880</v>
      </c>
    </row>
    <row r="173" spans="2:4" x14ac:dyDescent="0.25">
      <c r="B173" s="144">
        <v>138</v>
      </c>
      <c r="C173" s="47" t="s">
        <v>2047</v>
      </c>
      <c r="D173" s="48" t="s">
        <v>2048</v>
      </c>
    </row>
    <row r="174" spans="2:4" x14ac:dyDescent="0.25">
      <c r="B174" s="144">
        <v>139</v>
      </c>
      <c r="C174" s="47" t="s">
        <v>2049</v>
      </c>
      <c r="D174" s="48" t="s">
        <v>1690</v>
      </c>
    </row>
    <row r="175" spans="2:4" x14ac:dyDescent="0.25">
      <c r="B175" s="144">
        <v>174</v>
      </c>
      <c r="C175" s="47" t="s">
        <v>2050</v>
      </c>
      <c r="D175" s="48" t="s">
        <v>2051</v>
      </c>
    </row>
    <row r="176" spans="2:4" x14ac:dyDescent="0.25">
      <c r="B176" s="144">
        <v>145</v>
      </c>
      <c r="C176" s="47" t="s">
        <v>1693</v>
      </c>
      <c r="D176" s="48" t="s">
        <v>1694</v>
      </c>
    </row>
    <row r="177" spans="2:4" x14ac:dyDescent="0.25">
      <c r="B177" s="144">
        <v>142</v>
      </c>
      <c r="C177" s="47" t="s">
        <v>2052</v>
      </c>
      <c r="D177" s="48" t="s">
        <v>1695</v>
      </c>
    </row>
    <row r="178" spans="2:4" x14ac:dyDescent="0.25">
      <c r="B178" s="144">
        <v>146</v>
      </c>
      <c r="C178" s="47" t="s">
        <v>1696</v>
      </c>
      <c r="D178" s="48" t="s">
        <v>1697</v>
      </c>
    </row>
    <row r="179" spans="2:4" x14ac:dyDescent="0.25">
      <c r="B179" s="144">
        <v>557</v>
      </c>
      <c r="C179" s="47" t="s">
        <v>1698</v>
      </c>
      <c r="D179" s="48" t="s">
        <v>1699</v>
      </c>
    </row>
    <row r="180" spans="2:4" x14ac:dyDescent="0.25">
      <c r="B180" s="144">
        <v>194</v>
      </c>
      <c r="C180" s="47" t="s">
        <v>2053</v>
      </c>
      <c r="D180" s="48" t="s">
        <v>2054</v>
      </c>
    </row>
    <row r="181" spans="2:4" x14ac:dyDescent="0.25">
      <c r="B181" s="144">
        <v>338</v>
      </c>
      <c r="C181" s="47" t="s">
        <v>2055</v>
      </c>
      <c r="D181" s="48" t="s">
        <v>1701</v>
      </c>
    </row>
    <row r="182" spans="2:4" x14ac:dyDescent="0.25">
      <c r="B182" s="144">
        <v>2921</v>
      </c>
      <c r="C182" s="47" t="s">
        <v>2056</v>
      </c>
      <c r="D182" s="48" t="s">
        <v>1702</v>
      </c>
    </row>
    <row r="183" spans="2:4" x14ac:dyDescent="0.25">
      <c r="B183" s="144">
        <v>157</v>
      </c>
      <c r="C183" s="47" t="s">
        <v>2057</v>
      </c>
      <c r="D183" s="48" t="s">
        <v>1880</v>
      </c>
    </row>
    <row r="184" spans="2:4" x14ac:dyDescent="0.25">
      <c r="B184" s="144">
        <v>330</v>
      </c>
      <c r="C184" s="47" t="s">
        <v>2058</v>
      </c>
      <c r="D184" s="48" t="s">
        <v>2059</v>
      </c>
    </row>
    <row r="185" spans="2:4" x14ac:dyDescent="0.25">
      <c r="B185" s="144">
        <v>440</v>
      </c>
      <c r="C185" s="47" t="s">
        <v>2060</v>
      </c>
      <c r="D185" s="48" t="s">
        <v>1703</v>
      </c>
    </row>
    <row r="186" spans="2:4" x14ac:dyDescent="0.25">
      <c r="B186" s="144">
        <v>63</v>
      </c>
      <c r="C186" s="47" t="s">
        <v>1704</v>
      </c>
      <c r="D186" s="48" t="s">
        <v>2061</v>
      </c>
    </row>
    <row r="187" spans="2:4" x14ac:dyDescent="0.25">
      <c r="B187" s="144">
        <v>386</v>
      </c>
      <c r="C187" s="47" t="s">
        <v>2062</v>
      </c>
      <c r="D187" s="48" t="s">
        <v>2063</v>
      </c>
    </row>
    <row r="188" spans="2:4" x14ac:dyDescent="0.25">
      <c r="B188" s="144">
        <v>169</v>
      </c>
      <c r="C188" s="47" t="s">
        <v>2064</v>
      </c>
      <c r="D188" s="48" t="s">
        <v>2065</v>
      </c>
    </row>
    <row r="189" spans="2:4" x14ac:dyDescent="0.25">
      <c r="B189" s="144">
        <v>297</v>
      </c>
      <c r="C189" s="47" t="s">
        <v>2196</v>
      </c>
      <c r="D189" s="48" t="s">
        <v>2197</v>
      </c>
    </row>
    <row r="190" spans="2:4" x14ac:dyDescent="0.25">
      <c r="B190" s="144">
        <v>112</v>
      </c>
      <c r="C190" s="47" t="s">
        <v>2066</v>
      </c>
      <c r="D190" s="48" t="s">
        <v>2067</v>
      </c>
    </row>
    <row r="191" spans="2:4" x14ac:dyDescent="0.25">
      <c r="B191" s="144">
        <v>124</v>
      </c>
      <c r="C191" s="47" t="s">
        <v>1706</v>
      </c>
      <c r="D191" s="48" t="s">
        <v>2068</v>
      </c>
    </row>
    <row r="192" spans="2:4" x14ac:dyDescent="0.25">
      <c r="B192" s="144">
        <v>147</v>
      </c>
      <c r="C192" s="47" t="s">
        <v>2069</v>
      </c>
      <c r="D192" s="48" t="s">
        <v>2070</v>
      </c>
    </row>
    <row r="193" spans="2:4" x14ac:dyDescent="0.25">
      <c r="B193" s="144">
        <v>348</v>
      </c>
      <c r="C193" s="47" t="s">
        <v>2071</v>
      </c>
      <c r="D193" s="48" t="s">
        <v>2072</v>
      </c>
    </row>
    <row r="194" spans="2:4" x14ac:dyDescent="0.25">
      <c r="B194" s="144">
        <v>415</v>
      </c>
      <c r="C194" s="47" t="s">
        <v>2073</v>
      </c>
      <c r="D194" s="48" t="s">
        <v>2074</v>
      </c>
    </row>
    <row r="195" spans="2:4" x14ac:dyDescent="0.25">
      <c r="B195" s="144">
        <v>196</v>
      </c>
      <c r="C195" s="47" t="s">
        <v>2075</v>
      </c>
      <c r="D195" s="48" t="s">
        <v>2076</v>
      </c>
    </row>
    <row r="196" spans="2:4" x14ac:dyDescent="0.25">
      <c r="B196" s="144">
        <v>237</v>
      </c>
      <c r="C196" s="47" t="s">
        <v>2077</v>
      </c>
      <c r="D196" s="48" t="s">
        <v>2078</v>
      </c>
    </row>
    <row r="197" spans="2:4" x14ac:dyDescent="0.25">
      <c r="B197" s="144">
        <v>401</v>
      </c>
      <c r="C197" s="47" t="s">
        <v>2079</v>
      </c>
      <c r="D197" s="48" t="s">
        <v>2080</v>
      </c>
    </row>
    <row r="198" spans="2:4" x14ac:dyDescent="0.25">
      <c r="B198" s="144">
        <v>242</v>
      </c>
      <c r="C198" s="47" t="s">
        <v>2081</v>
      </c>
      <c r="D198" s="48" t="s">
        <v>2082</v>
      </c>
    </row>
    <row r="199" spans="2:4" x14ac:dyDescent="0.25">
      <c r="B199" s="144">
        <v>403</v>
      </c>
      <c r="C199" s="47" t="s">
        <v>2083</v>
      </c>
      <c r="D199" s="48" t="s">
        <v>2084</v>
      </c>
    </row>
    <row r="200" spans="2:4" x14ac:dyDescent="0.25">
      <c r="B200" s="144">
        <v>247</v>
      </c>
      <c r="C200" s="47" t="s">
        <v>2085</v>
      </c>
      <c r="D200" s="48" t="s">
        <v>2086</v>
      </c>
    </row>
    <row r="201" spans="2:4" x14ac:dyDescent="0.25">
      <c r="B201" s="144">
        <v>389</v>
      </c>
      <c r="C201" s="47" t="s">
        <v>2087</v>
      </c>
      <c r="D201" s="48" t="s">
        <v>2088</v>
      </c>
    </row>
    <row r="202" spans="2:4" x14ac:dyDescent="0.25">
      <c r="B202" s="144">
        <v>407</v>
      </c>
      <c r="C202" s="47" t="s">
        <v>2089</v>
      </c>
      <c r="D202" s="48" t="s">
        <v>2090</v>
      </c>
    </row>
    <row r="203" spans="2:4" x14ac:dyDescent="0.25">
      <c r="B203" s="144">
        <v>434</v>
      </c>
      <c r="C203" s="47" t="s">
        <v>2091</v>
      </c>
      <c r="D203" s="48" t="s">
        <v>2092</v>
      </c>
    </row>
    <row r="204" spans="2:4" x14ac:dyDescent="0.25">
      <c r="B204" s="144">
        <v>525</v>
      </c>
      <c r="C204" s="47" t="s">
        <v>1707</v>
      </c>
      <c r="D204" s="48" t="s">
        <v>1880</v>
      </c>
    </row>
    <row r="205" spans="2:4" x14ac:dyDescent="0.25">
      <c r="B205" s="144">
        <v>485</v>
      </c>
      <c r="C205" s="47" t="s">
        <v>1708</v>
      </c>
      <c r="D205" s="48" t="s">
        <v>1880</v>
      </c>
    </row>
    <row r="206" spans="2:4" x14ac:dyDescent="0.25">
      <c r="B206" s="144">
        <v>486</v>
      </c>
      <c r="C206" s="47" t="s">
        <v>2093</v>
      </c>
      <c r="D206" s="48" t="s">
        <v>2094</v>
      </c>
    </row>
    <row r="207" spans="2:4" x14ac:dyDescent="0.25">
      <c r="B207" s="144">
        <v>537</v>
      </c>
      <c r="C207" s="47" t="s">
        <v>1709</v>
      </c>
      <c r="D207" s="48" t="s">
        <v>1880</v>
      </c>
    </row>
    <row r="208" spans="2:4" x14ac:dyDescent="0.25">
      <c r="B208" s="144">
        <v>74</v>
      </c>
      <c r="C208" s="47" t="s">
        <v>2095</v>
      </c>
      <c r="D208" s="48" t="s">
        <v>1710</v>
      </c>
    </row>
    <row r="209" spans="2:4" x14ac:dyDescent="0.25">
      <c r="B209" s="144">
        <v>125</v>
      </c>
      <c r="C209" s="47" t="s">
        <v>1711</v>
      </c>
      <c r="D209" s="48" t="s">
        <v>1880</v>
      </c>
    </row>
    <row r="210" spans="2:4" x14ac:dyDescent="0.25">
      <c r="B210" s="144">
        <v>1787</v>
      </c>
      <c r="C210" s="47" t="s">
        <v>2096</v>
      </c>
      <c r="D210" s="48" t="s">
        <v>2097</v>
      </c>
    </row>
    <row r="211" spans="2:4" x14ac:dyDescent="0.25">
      <c r="B211" s="144">
        <v>158</v>
      </c>
      <c r="C211" s="47" t="s">
        <v>1713</v>
      </c>
      <c r="D211" s="48" t="s">
        <v>1714</v>
      </c>
    </row>
    <row r="212" spans="2:4" x14ac:dyDescent="0.25">
      <c r="B212" s="144">
        <v>202</v>
      </c>
      <c r="C212" s="47" t="s">
        <v>2098</v>
      </c>
      <c r="D212" s="48" t="s">
        <v>2099</v>
      </c>
    </row>
    <row r="213" spans="2:4" x14ac:dyDescent="0.25">
      <c r="B213" s="144">
        <v>244</v>
      </c>
      <c r="C213" s="47" t="s">
        <v>2100</v>
      </c>
      <c r="D213" s="48" t="s">
        <v>1715</v>
      </c>
    </row>
    <row r="214" spans="2:4" x14ac:dyDescent="0.25">
      <c r="B214" s="144">
        <v>487</v>
      </c>
      <c r="C214" s="47" t="s">
        <v>2101</v>
      </c>
      <c r="D214" s="48" t="s">
        <v>2102</v>
      </c>
    </row>
    <row r="215" spans="2:4" x14ac:dyDescent="0.25">
      <c r="B215" s="144">
        <v>203</v>
      </c>
      <c r="C215" s="47" t="s">
        <v>2103</v>
      </c>
      <c r="D215" s="48" t="s">
        <v>1880</v>
      </c>
    </row>
    <row r="216" spans="2:4" x14ac:dyDescent="0.25">
      <c r="B216" s="144">
        <v>225</v>
      </c>
      <c r="C216" s="47" t="s">
        <v>1716</v>
      </c>
      <c r="D216" s="48" t="s">
        <v>1880</v>
      </c>
    </row>
    <row r="217" spans="2:4" x14ac:dyDescent="0.25">
      <c r="B217" s="144">
        <v>226</v>
      </c>
      <c r="C217" s="47" t="s">
        <v>1717</v>
      </c>
      <c r="D217" s="48" t="s">
        <v>1880</v>
      </c>
    </row>
    <row r="218" spans="2:4" x14ac:dyDescent="0.25">
      <c r="B218" s="144">
        <v>234</v>
      </c>
      <c r="C218" s="47" t="s">
        <v>2104</v>
      </c>
      <c r="D218" s="48" t="s">
        <v>2105</v>
      </c>
    </row>
    <row r="219" spans="2:4" x14ac:dyDescent="0.25">
      <c r="B219" s="144">
        <v>126</v>
      </c>
      <c r="C219" s="47" t="s">
        <v>2106</v>
      </c>
      <c r="D219" s="48" t="s">
        <v>1718</v>
      </c>
    </row>
    <row r="220" spans="2:4" x14ac:dyDescent="0.25">
      <c r="B220" s="144">
        <v>192</v>
      </c>
      <c r="C220" s="47" t="s">
        <v>2107</v>
      </c>
      <c r="D220" s="48" t="s">
        <v>1719</v>
      </c>
    </row>
    <row r="221" spans="2:4" x14ac:dyDescent="0.25">
      <c r="B221" s="144">
        <v>227</v>
      </c>
      <c r="C221" s="47" t="s">
        <v>2108</v>
      </c>
      <c r="D221" s="48" t="s">
        <v>1720</v>
      </c>
    </row>
    <row r="222" spans="2:4" x14ac:dyDescent="0.25">
      <c r="B222" s="144">
        <v>243</v>
      </c>
      <c r="C222" s="47" t="s">
        <v>2109</v>
      </c>
      <c r="D222" s="48" t="s">
        <v>2110</v>
      </c>
    </row>
    <row r="223" spans="2:4" x14ac:dyDescent="0.25">
      <c r="B223" s="144">
        <v>458</v>
      </c>
      <c r="C223" s="47" t="s">
        <v>2111</v>
      </c>
      <c r="D223" s="48" t="s">
        <v>1880</v>
      </c>
    </row>
    <row r="224" spans="2:4" x14ac:dyDescent="0.25">
      <c r="B224" s="144">
        <v>442</v>
      </c>
      <c r="C224" s="47" t="s">
        <v>2112</v>
      </c>
      <c r="D224" s="48" t="s">
        <v>1736</v>
      </c>
    </row>
    <row r="225" spans="2:4" x14ac:dyDescent="0.25">
      <c r="B225" s="144">
        <v>441</v>
      </c>
      <c r="C225" s="47" t="s">
        <v>2113</v>
      </c>
      <c r="D225" s="48" t="s">
        <v>2114</v>
      </c>
    </row>
    <row r="226" spans="2:4" x14ac:dyDescent="0.25">
      <c r="B226" s="144">
        <v>127</v>
      </c>
      <c r="C226" s="47" t="s">
        <v>2115</v>
      </c>
      <c r="D226" s="48" t="s">
        <v>2116</v>
      </c>
    </row>
    <row r="227" spans="2:4" x14ac:dyDescent="0.25">
      <c r="B227" s="144">
        <v>170</v>
      </c>
      <c r="C227" s="47" t="s">
        <v>2117</v>
      </c>
      <c r="D227" s="48" t="s">
        <v>1655</v>
      </c>
    </row>
    <row r="228" spans="2:4" x14ac:dyDescent="0.25">
      <c r="B228" s="144">
        <v>130</v>
      </c>
      <c r="C228" s="47" t="s">
        <v>2118</v>
      </c>
      <c r="D228" s="48" t="s">
        <v>1721</v>
      </c>
    </row>
    <row r="229" spans="2:4" x14ac:dyDescent="0.25">
      <c r="B229" s="144">
        <v>175</v>
      </c>
      <c r="C229" s="47" t="s">
        <v>2119</v>
      </c>
      <c r="D229" s="48" t="s">
        <v>2120</v>
      </c>
    </row>
    <row r="230" spans="2:4" x14ac:dyDescent="0.25">
      <c r="B230" s="144">
        <v>248</v>
      </c>
      <c r="C230" s="47" t="s">
        <v>2121</v>
      </c>
      <c r="D230" s="48" t="s">
        <v>2122</v>
      </c>
    </row>
    <row r="231" spans="2:4" x14ac:dyDescent="0.25">
      <c r="B231" s="144">
        <v>209</v>
      </c>
      <c r="C231" s="47" t="s">
        <v>2123</v>
      </c>
      <c r="D231" s="48" t="s">
        <v>2124</v>
      </c>
    </row>
    <row r="232" spans="2:4" x14ac:dyDescent="0.25">
      <c r="B232" s="144">
        <v>171</v>
      </c>
      <c r="C232" s="47" t="s">
        <v>2125</v>
      </c>
      <c r="D232" s="48" t="s">
        <v>2126</v>
      </c>
    </row>
    <row r="233" spans="2:4" x14ac:dyDescent="0.25">
      <c r="B233" s="144">
        <v>128</v>
      </c>
      <c r="C233" s="47" t="s">
        <v>2127</v>
      </c>
      <c r="D233" s="48" t="s">
        <v>2128</v>
      </c>
    </row>
    <row r="234" spans="2:4" x14ac:dyDescent="0.25">
      <c r="B234" s="144">
        <v>228</v>
      </c>
      <c r="C234" s="47" t="s">
        <v>2129</v>
      </c>
      <c r="D234" s="48" t="s">
        <v>2130</v>
      </c>
    </row>
    <row r="235" spans="2:4" x14ac:dyDescent="0.25">
      <c r="B235" s="144">
        <v>159</v>
      </c>
      <c r="C235" s="47" t="s">
        <v>2131</v>
      </c>
      <c r="D235" s="48" t="s">
        <v>2132</v>
      </c>
    </row>
    <row r="236" spans="2:4" x14ac:dyDescent="0.25">
      <c r="B236" s="144">
        <v>229</v>
      </c>
      <c r="C236" s="47" t="s">
        <v>2133</v>
      </c>
      <c r="D236" s="48" t="s">
        <v>2134</v>
      </c>
    </row>
    <row r="237" spans="2:4" x14ac:dyDescent="0.25">
      <c r="B237" s="144">
        <v>475</v>
      </c>
      <c r="C237" s="47" t="s">
        <v>2135</v>
      </c>
      <c r="D237" s="48" t="s">
        <v>2136</v>
      </c>
    </row>
    <row r="238" spans="2:4" x14ac:dyDescent="0.25">
      <c r="B238" s="144">
        <v>467</v>
      </c>
      <c r="C238" s="47" t="s">
        <v>2137</v>
      </c>
      <c r="D238" s="48" t="s">
        <v>2138</v>
      </c>
    </row>
    <row r="239" spans="2:4" x14ac:dyDescent="0.25">
      <c r="B239" s="144">
        <v>390</v>
      </c>
      <c r="C239" s="47" t="s">
        <v>1722</v>
      </c>
      <c r="D239" s="48" t="s">
        <v>1723</v>
      </c>
    </row>
    <row r="240" spans="2:4" x14ac:dyDescent="0.25">
      <c r="B240" s="144">
        <v>249</v>
      </c>
      <c r="C240" s="47" t="s">
        <v>2139</v>
      </c>
      <c r="D240" s="48" t="s">
        <v>1725</v>
      </c>
    </row>
    <row r="241" spans="2:4" x14ac:dyDescent="0.25">
      <c r="B241" s="144">
        <v>423</v>
      </c>
      <c r="C241" s="47" t="s">
        <v>2140</v>
      </c>
      <c r="D241" s="48" t="s">
        <v>2141</v>
      </c>
    </row>
    <row r="242" spans="2:4" x14ac:dyDescent="0.25">
      <c r="B242" s="144">
        <v>445</v>
      </c>
      <c r="C242" s="47" t="s">
        <v>2142</v>
      </c>
      <c r="D242" s="48" t="s">
        <v>2143</v>
      </c>
    </row>
    <row r="243" spans="2:4" x14ac:dyDescent="0.25">
      <c r="B243" s="144">
        <v>534</v>
      </c>
      <c r="C243" s="47" t="s">
        <v>2144</v>
      </c>
      <c r="D243" s="48" t="s">
        <v>1880</v>
      </c>
    </row>
    <row r="244" spans="2:4" x14ac:dyDescent="0.25">
      <c r="B244" s="144">
        <v>323</v>
      </c>
      <c r="C244" s="47" t="s">
        <v>2145</v>
      </c>
      <c r="D244" s="48" t="s">
        <v>1726</v>
      </c>
    </row>
    <row r="245" spans="2:4" x14ac:dyDescent="0.25">
      <c r="B245" s="144">
        <v>433</v>
      </c>
      <c r="C245" s="47" t="s">
        <v>2146</v>
      </c>
      <c r="D245" s="48" t="s">
        <v>2147</v>
      </c>
    </row>
    <row r="246" spans="2:4" x14ac:dyDescent="0.25">
      <c r="B246" s="144">
        <v>161</v>
      </c>
      <c r="C246" s="47" t="s">
        <v>2148</v>
      </c>
      <c r="D246" s="48" t="s">
        <v>2149</v>
      </c>
    </row>
    <row r="247" spans="2:4" x14ac:dyDescent="0.25">
      <c r="B247" s="144">
        <v>404</v>
      </c>
      <c r="C247" s="47" t="s">
        <v>2150</v>
      </c>
      <c r="D247" s="48" t="s">
        <v>473</v>
      </c>
    </row>
    <row r="248" spans="2:4" x14ac:dyDescent="0.25">
      <c r="B248" s="144">
        <v>1676</v>
      </c>
      <c r="C248" s="47" t="s">
        <v>2151</v>
      </c>
      <c r="D248" s="48" t="s">
        <v>1880</v>
      </c>
    </row>
    <row r="249" spans="2:4" x14ac:dyDescent="0.25">
      <c r="B249" s="144">
        <v>309</v>
      </c>
      <c r="C249" s="47" t="s">
        <v>2152</v>
      </c>
      <c r="D249" s="48" t="s">
        <v>1880</v>
      </c>
    </row>
    <row r="250" spans="2:4" x14ac:dyDescent="0.25">
      <c r="B250" s="144">
        <v>409</v>
      </c>
      <c r="C250" s="47" t="s">
        <v>2153</v>
      </c>
      <c r="D250" s="48" t="s">
        <v>1880</v>
      </c>
    </row>
    <row r="251" spans="2:4" x14ac:dyDescent="0.25">
      <c r="B251" s="144">
        <v>398</v>
      </c>
      <c r="C251" s="47" t="s">
        <v>2154</v>
      </c>
      <c r="D251" s="48" t="s">
        <v>2155</v>
      </c>
    </row>
    <row r="252" spans="2:4" x14ac:dyDescent="0.25">
      <c r="B252" s="144">
        <v>395</v>
      </c>
      <c r="C252" s="47" t="s">
        <v>2156</v>
      </c>
      <c r="D252" s="48" t="s">
        <v>1727</v>
      </c>
    </row>
    <row r="253" spans="2:4" x14ac:dyDescent="0.25">
      <c r="B253" s="144">
        <v>195</v>
      </c>
      <c r="C253" s="47" t="s">
        <v>2157</v>
      </c>
      <c r="D253" s="48" t="s">
        <v>1728</v>
      </c>
    </row>
    <row r="254" spans="2:4" x14ac:dyDescent="0.25">
      <c r="B254" s="144">
        <v>383</v>
      </c>
      <c r="C254" s="47" t="s">
        <v>2158</v>
      </c>
      <c r="D254" s="48" t="s">
        <v>2159</v>
      </c>
    </row>
    <row r="255" spans="2:4" x14ac:dyDescent="0.25">
      <c r="B255" s="144">
        <v>417</v>
      </c>
      <c r="C255" s="47" t="s">
        <v>2160</v>
      </c>
      <c r="D255" s="48" t="s">
        <v>1729</v>
      </c>
    </row>
    <row r="256" spans="2:4" x14ac:dyDescent="0.25">
      <c r="B256" s="144">
        <v>408</v>
      </c>
      <c r="C256" s="47" t="s">
        <v>2161</v>
      </c>
      <c r="D256" s="48" t="s">
        <v>2162</v>
      </c>
    </row>
    <row r="257" spans="2:4" x14ac:dyDescent="0.25">
      <c r="B257" s="144">
        <v>419</v>
      </c>
      <c r="C257" s="47" t="s">
        <v>2163</v>
      </c>
      <c r="D257" s="48" t="s">
        <v>1730</v>
      </c>
    </row>
    <row r="258" spans="2:4" x14ac:dyDescent="0.25">
      <c r="B258" s="144">
        <v>250</v>
      </c>
      <c r="C258" s="47" t="s">
        <v>2164</v>
      </c>
      <c r="D258" s="48" t="s">
        <v>1731</v>
      </c>
    </row>
    <row r="259" spans="2:4" x14ac:dyDescent="0.25">
      <c r="B259" s="144">
        <v>251</v>
      </c>
      <c r="C259" s="47" t="s">
        <v>2165</v>
      </c>
      <c r="D259" s="48" t="s">
        <v>2166</v>
      </c>
    </row>
    <row r="260" spans="2:4" x14ac:dyDescent="0.25">
      <c r="B260" s="144">
        <v>468</v>
      </c>
      <c r="C260" s="47" t="s">
        <v>2167</v>
      </c>
      <c r="D260" s="48" t="s">
        <v>2168</v>
      </c>
    </row>
    <row r="261" spans="2:4" x14ac:dyDescent="0.25">
      <c r="B261" s="144">
        <v>252</v>
      </c>
      <c r="C261" s="47" t="s">
        <v>2169</v>
      </c>
      <c r="D261" s="48" t="s">
        <v>2170</v>
      </c>
    </row>
    <row r="262" spans="2:4" x14ac:dyDescent="0.25">
      <c r="B262" s="144">
        <v>253</v>
      </c>
      <c r="C262" s="47" t="s">
        <v>2171</v>
      </c>
      <c r="D262" s="48" t="s">
        <v>2172</v>
      </c>
    </row>
    <row r="263" spans="2:4" x14ac:dyDescent="0.25">
      <c r="B263" s="144">
        <v>254</v>
      </c>
      <c r="C263" s="47" t="s">
        <v>2173</v>
      </c>
      <c r="D263" s="48" t="s">
        <v>2174</v>
      </c>
    </row>
    <row r="264" spans="2:4" x14ac:dyDescent="0.25">
      <c r="B264" s="144">
        <v>255</v>
      </c>
      <c r="C264" s="47" t="s">
        <v>2175</v>
      </c>
      <c r="D264" s="48" t="s">
        <v>2176</v>
      </c>
    </row>
    <row r="265" spans="2:4" x14ac:dyDescent="0.25">
      <c r="B265" s="144">
        <v>427</v>
      </c>
      <c r="C265" s="47" t="s">
        <v>2177</v>
      </c>
      <c r="D265" s="48" t="s">
        <v>2178</v>
      </c>
    </row>
    <row r="266" spans="2:4" x14ac:dyDescent="0.25">
      <c r="B266" s="144">
        <v>256</v>
      </c>
      <c r="C266" s="47" t="s">
        <v>2179</v>
      </c>
      <c r="D266" s="48" t="s">
        <v>2180</v>
      </c>
    </row>
    <row r="267" spans="2:4" x14ac:dyDescent="0.25">
      <c r="B267" s="144">
        <v>258</v>
      </c>
      <c r="C267" s="47" t="s">
        <v>2181</v>
      </c>
      <c r="D267" s="48" t="s">
        <v>2182</v>
      </c>
    </row>
    <row r="268" spans="2:4" x14ac:dyDescent="0.25">
      <c r="B268" s="144">
        <v>278</v>
      </c>
      <c r="C268" s="47" t="s">
        <v>1732</v>
      </c>
      <c r="D268" s="48" t="s">
        <v>1733</v>
      </c>
    </row>
    <row r="269" spans="2:4" x14ac:dyDescent="0.25">
      <c r="B269" s="144">
        <v>262</v>
      </c>
      <c r="C269" s="47" t="s">
        <v>2183</v>
      </c>
      <c r="D269" s="48" t="s">
        <v>1734</v>
      </c>
    </row>
    <row r="270" spans="2:4" x14ac:dyDescent="0.25">
      <c r="B270" s="144">
        <v>260</v>
      </c>
      <c r="C270" s="47" t="s">
        <v>2184</v>
      </c>
      <c r="D270" s="48" t="s">
        <v>2185</v>
      </c>
    </row>
    <row r="271" spans="2:4" x14ac:dyDescent="0.25">
      <c r="B271" s="144">
        <v>264</v>
      </c>
      <c r="C271" s="47" t="s">
        <v>2186</v>
      </c>
      <c r="D271" s="48" t="s">
        <v>1735</v>
      </c>
    </row>
    <row r="272" spans="2:4" x14ac:dyDescent="0.25">
      <c r="B272" s="144">
        <v>261</v>
      </c>
      <c r="C272" s="47" t="s">
        <v>2187</v>
      </c>
      <c r="D272" s="48" t="s">
        <v>2188</v>
      </c>
    </row>
    <row r="273" spans="2:4" x14ac:dyDescent="0.25">
      <c r="B273" s="144">
        <v>263</v>
      </c>
      <c r="C273" s="47" t="s">
        <v>2189</v>
      </c>
      <c r="D273" s="48" t="s">
        <v>2190</v>
      </c>
    </row>
    <row r="274" spans="2:4" x14ac:dyDescent="0.25">
      <c r="B274" s="145">
        <v>259</v>
      </c>
      <c r="C274" s="49" t="s">
        <v>2191</v>
      </c>
      <c r="D274" s="50" t="s">
        <v>2192</v>
      </c>
    </row>
    <row r="275" spans="2:4" x14ac:dyDescent="0.25">
      <c r="B275" s="144">
        <v>263</v>
      </c>
      <c r="C275" s="47" t="s">
        <v>2193</v>
      </c>
      <c r="D275" s="48" t="s">
        <v>2194</v>
      </c>
    </row>
    <row r="276" spans="2:4" x14ac:dyDescent="0.25">
      <c r="B276" s="144">
        <v>336</v>
      </c>
      <c r="C276" s="47" t="s">
        <v>2195</v>
      </c>
      <c r="D276" s="48" t="s">
        <v>1582</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4"/>
  <sheetViews>
    <sheetView showGridLines="0" showRowColHeaders="0" workbookViewId="0">
      <selection activeCell="B4" sqref="B4:H11"/>
    </sheetView>
  </sheetViews>
  <sheetFormatPr baseColWidth="10" defaultRowHeight="15" x14ac:dyDescent="0.25"/>
  <cols>
    <col min="1" max="1" width="5.7109375" customWidth="1"/>
  </cols>
  <sheetData>
    <row r="3" spans="2:10" ht="18.75" x14ac:dyDescent="0.25">
      <c r="B3" s="179" t="s">
        <v>1541</v>
      </c>
      <c r="C3" s="222"/>
      <c r="D3" s="222"/>
      <c r="E3" s="222"/>
      <c r="F3" s="222"/>
      <c r="G3" s="222"/>
      <c r="H3" s="222"/>
      <c r="I3" s="74"/>
      <c r="J3" s="74"/>
    </row>
    <row r="4" spans="2:10" x14ac:dyDescent="0.25">
      <c r="B4" s="200" t="s">
        <v>1759</v>
      </c>
      <c r="C4" s="201"/>
      <c r="D4" s="201"/>
      <c r="E4" s="201"/>
      <c r="F4" s="201"/>
      <c r="G4" s="201"/>
      <c r="H4" s="201"/>
      <c r="I4" s="75"/>
      <c r="J4" s="75"/>
    </row>
    <row r="5" spans="2:10" x14ac:dyDescent="0.25">
      <c r="B5" s="201"/>
      <c r="C5" s="201"/>
      <c r="D5" s="201"/>
      <c r="E5" s="201"/>
      <c r="F5" s="201"/>
      <c r="G5" s="201"/>
      <c r="H5" s="201"/>
      <c r="I5" s="75"/>
      <c r="J5" s="75"/>
    </row>
    <row r="6" spans="2:10" x14ac:dyDescent="0.25">
      <c r="B6" s="201"/>
      <c r="C6" s="201"/>
      <c r="D6" s="201"/>
      <c r="E6" s="201"/>
      <c r="F6" s="201"/>
      <c r="G6" s="201"/>
      <c r="H6" s="201"/>
      <c r="I6" s="75"/>
      <c r="J6" s="75"/>
    </row>
    <row r="7" spans="2:10" x14ac:dyDescent="0.25">
      <c r="B7" s="201"/>
      <c r="C7" s="201"/>
      <c r="D7" s="201"/>
      <c r="E7" s="201"/>
      <c r="F7" s="201"/>
      <c r="G7" s="201"/>
      <c r="H7" s="201"/>
      <c r="I7" s="75"/>
      <c r="J7" s="75"/>
    </row>
    <row r="8" spans="2:10" x14ac:dyDescent="0.25">
      <c r="B8" s="201"/>
      <c r="C8" s="201"/>
      <c r="D8" s="201"/>
      <c r="E8" s="201"/>
      <c r="F8" s="201"/>
      <c r="G8" s="201"/>
      <c r="H8" s="201"/>
      <c r="I8" s="75"/>
      <c r="J8" s="75"/>
    </row>
    <row r="9" spans="2:10" x14ac:dyDescent="0.25">
      <c r="B9" s="201"/>
      <c r="C9" s="201"/>
      <c r="D9" s="201"/>
      <c r="E9" s="201"/>
      <c r="F9" s="201"/>
      <c r="G9" s="201"/>
      <c r="H9" s="201"/>
      <c r="I9" s="75"/>
      <c r="J9" s="75"/>
    </row>
    <row r="10" spans="2:10" x14ac:dyDescent="0.25">
      <c r="B10" s="201"/>
      <c r="C10" s="201"/>
      <c r="D10" s="201"/>
      <c r="E10" s="201"/>
      <c r="F10" s="201"/>
      <c r="G10" s="201"/>
      <c r="H10" s="201"/>
      <c r="I10" s="75"/>
      <c r="J10" s="75"/>
    </row>
    <row r="11" spans="2:10" x14ac:dyDescent="0.25">
      <c r="B11" s="201"/>
      <c r="C11" s="201"/>
      <c r="D11" s="201"/>
      <c r="E11" s="201"/>
      <c r="F11" s="201"/>
      <c r="G11" s="201"/>
      <c r="H11" s="201"/>
      <c r="I11" s="75"/>
      <c r="J11" s="75"/>
    </row>
    <row r="12" spans="2:10" x14ac:dyDescent="0.25">
      <c r="B12" s="99"/>
      <c r="C12" s="99"/>
      <c r="D12" s="99"/>
      <c r="E12" s="99"/>
      <c r="F12" s="114"/>
      <c r="G12" s="114"/>
      <c r="H12" s="114"/>
      <c r="I12" s="75"/>
      <c r="J12" s="75"/>
    </row>
    <row r="13" spans="2:10" x14ac:dyDescent="0.25">
      <c r="B13" s="62"/>
      <c r="C13" s="62"/>
      <c r="D13" s="62"/>
      <c r="E13" s="62"/>
      <c r="F13" s="62"/>
      <c r="G13" s="62"/>
      <c r="H13" s="62"/>
    </row>
    <row r="14" spans="2:10" x14ac:dyDescent="0.25">
      <c r="B14" s="62"/>
      <c r="C14" s="62"/>
      <c r="D14" s="62"/>
      <c r="E14" s="62"/>
      <c r="F14" s="62"/>
      <c r="G14" s="62"/>
      <c r="H14" s="6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3:I12"/>
  <sheetViews>
    <sheetView showGridLines="0" showRowColHeaders="0" workbookViewId="0"/>
  </sheetViews>
  <sheetFormatPr baseColWidth="10" defaultRowHeight="15" x14ac:dyDescent="0.25"/>
  <cols>
    <col min="1" max="1" width="5.7109375" customWidth="1"/>
  </cols>
  <sheetData>
    <row r="3" spans="1:9" ht="18.75" x14ac:dyDescent="0.3">
      <c r="B3" s="179" t="s">
        <v>1542</v>
      </c>
      <c r="C3" s="201"/>
      <c r="D3" s="201"/>
      <c r="E3" s="201"/>
      <c r="F3" s="201"/>
      <c r="G3" s="201"/>
      <c r="H3" s="201"/>
      <c r="I3" s="76"/>
    </row>
    <row r="4" spans="1:9" x14ac:dyDescent="0.25">
      <c r="A4" s="105"/>
      <c r="B4" s="274" t="s">
        <v>1760</v>
      </c>
      <c r="C4" s="222"/>
      <c r="D4" s="222"/>
      <c r="E4" s="222"/>
      <c r="F4" s="222"/>
      <c r="G4" s="222"/>
      <c r="H4" s="222"/>
      <c r="I4" s="75"/>
    </row>
    <row r="5" spans="1:9" x14ac:dyDescent="0.25">
      <c r="A5" s="105"/>
      <c r="B5" s="222"/>
      <c r="C5" s="222"/>
      <c r="D5" s="222"/>
      <c r="E5" s="222"/>
      <c r="F5" s="222"/>
      <c r="G5" s="222"/>
      <c r="H5" s="222"/>
      <c r="I5" s="75"/>
    </row>
    <row r="6" spans="1:9" x14ac:dyDescent="0.25">
      <c r="A6" s="105"/>
      <c r="B6" s="222"/>
      <c r="C6" s="222"/>
      <c r="D6" s="222"/>
      <c r="E6" s="222"/>
      <c r="F6" s="222"/>
      <c r="G6" s="222"/>
      <c r="H6" s="222"/>
      <c r="I6" s="75"/>
    </row>
    <row r="7" spans="1:9" x14ac:dyDescent="0.25">
      <c r="B7" s="222"/>
      <c r="C7" s="222"/>
      <c r="D7" s="222"/>
      <c r="E7" s="222"/>
      <c r="F7" s="222"/>
      <c r="G7" s="222"/>
      <c r="H7" s="222"/>
      <c r="I7" s="75"/>
    </row>
    <row r="8" spans="1:9" x14ac:dyDescent="0.25">
      <c r="B8" s="222"/>
      <c r="C8" s="222"/>
      <c r="D8" s="222"/>
      <c r="E8" s="222"/>
      <c r="F8" s="222"/>
      <c r="G8" s="222"/>
      <c r="H8" s="222"/>
      <c r="I8" s="75"/>
    </row>
    <row r="9" spans="1:9" x14ac:dyDescent="0.25">
      <c r="B9" s="222"/>
      <c r="C9" s="222"/>
      <c r="D9" s="222"/>
      <c r="E9" s="222"/>
      <c r="F9" s="222"/>
      <c r="G9" s="222"/>
      <c r="H9" s="222"/>
      <c r="I9" s="75"/>
    </row>
    <row r="10" spans="1:9" x14ac:dyDescent="0.25">
      <c r="B10" s="222"/>
      <c r="C10" s="222"/>
      <c r="D10" s="222"/>
      <c r="E10" s="222"/>
      <c r="F10" s="222"/>
      <c r="G10" s="222"/>
      <c r="H10" s="222"/>
    </row>
    <row r="11" spans="1:9" x14ac:dyDescent="0.25">
      <c r="B11" s="222"/>
      <c r="C11" s="222"/>
      <c r="D11" s="222"/>
      <c r="E11" s="222"/>
      <c r="F11" s="222"/>
      <c r="G11" s="222"/>
      <c r="H11" s="222"/>
    </row>
    <row r="12" spans="1:9" x14ac:dyDescent="0.25">
      <c r="B12" s="222"/>
      <c r="C12" s="222"/>
      <c r="D12" s="222"/>
      <c r="E12" s="222"/>
      <c r="F12" s="222"/>
      <c r="G12" s="222"/>
      <c r="H12" s="22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RowHeight="15" x14ac:dyDescent="0.25"/>
  <cols>
    <col min="1" max="1" width="5.7109375" customWidth="1"/>
  </cols>
  <sheetData>
    <row r="3" spans="2:9" ht="18.75" x14ac:dyDescent="0.3">
      <c r="B3" s="275" t="s">
        <v>1543</v>
      </c>
      <c r="C3" s="201"/>
      <c r="D3" s="201"/>
      <c r="E3" s="201"/>
      <c r="F3" s="201"/>
      <c r="G3" s="201"/>
      <c r="H3" s="201"/>
      <c r="I3" s="95"/>
    </row>
    <row r="4" spans="2:9" x14ac:dyDescent="0.25">
      <c r="B4" s="200" t="s">
        <v>1832</v>
      </c>
      <c r="C4" s="201"/>
      <c r="D4" s="201"/>
      <c r="E4" s="201"/>
      <c r="F4" s="201"/>
      <c r="G4" s="201"/>
      <c r="H4" s="201"/>
      <c r="I4" s="93"/>
    </row>
    <row r="5" spans="2:9" x14ac:dyDescent="0.25">
      <c r="B5" s="201"/>
      <c r="C5" s="201"/>
      <c r="D5" s="201"/>
      <c r="E5" s="201"/>
      <c r="F5" s="201"/>
      <c r="G5" s="201"/>
      <c r="H5" s="201"/>
      <c r="I5" s="93"/>
    </row>
    <row r="6" spans="2:9" x14ac:dyDescent="0.25">
      <c r="B6" s="201"/>
      <c r="C6" s="201"/>
      <c r="D6" s="201"/>
      <c r="E6" s="201"/>
      <c r="F6" s="201"/>
      <c r="G6" s="201"/>
      <c r="H6" s="201"/>
      <c r="I6" s="93"/>
    </row>
    <row r="7" spans="2:9" x14ac:dyDescent="0.25">
      <c r="B7" s="201"/>
      <c r="C7" s="201"/>
      <c r="D7" s="201"/>
      <c r="E7" s="201"/>
      <c r="F7" s="201"/>
      <c r="G7" s="201"/>
      <c r="H7" s="201"/>
      <c r="I7" s="93"/>
    </row>
    <row r="8" spans="2:9" x14ac:dyDescent="0.25">
      <c r="B8" s="201"/>
      <c r="C8" s="201"/>
      <c r="D8" s="201"/>
      <c r="E8" s="201"/>
      <c r="F8" s="201"/>
      <c r="G8" s="201"/>
      <c r="H8" s="201"/>
      <c r="I8" s="93"/>
    </row>
    <row r="9" spans="2:9" x14ac:dyDescent="0.25">
      <c r="B9" s="201"/>
      <c r="C9" s="201"/>
      <c r="D9" s="201"/>
      <c r="E9" s="201"/>
      <c r="F9" s="201"/>
      <c r="G9" s="201"/>
      <c r="H9" s="201"/>
      <c r="I9" s="93"/>
    </row>
    <row r="10" spans="2:9" x14ac:dyDescent="0.25">
      <c r="B10" s="201"/>
      <c r="C10" s="201"/>
      <c r="D10" s="201"/>
      <c r="E10" s="201"/>
      <c r="F10" s="201"/>
      <c r="G10" s="201"/>
      <c r="H10" s="201"/>
      <c r="I10" s="93"/>
    </row>
    <row r="11" spans="2:9" x14ac:dyDescent="0.25">
      <c r="B11" s="197"/>
      <c r="C11" s="197"/>
      <c r="D11" s="197"/>
      <c r="E11" s="197"/>
      <c r="F11" s="197"/>
      <c r="G11" s="197"/>
      <c r="H11" s="197"/>
      <c r="I11" s="93"/>
    </row>
    <row r="12" spans="2:9" x14ac:dyDescent="0.25">
      <c r="B12" s="197"/>
      <c r="C12" s="197"/>
      <c r="D12" s="197"/>
      <c r="E12" s="197"/>
      <c r="F12" s="197"/>
      <c r="G12" s="197"/>
      <c r="H12" s="197"/>
      <c r="I12" s="93"/>
    </row>
    <row r="13" spans="2:9" x14ac:dyDescent="0.25">
      <c r="B13" s="197"/>
      <c r="C13" s="197"/>
      <c r="D13" s="197"/>
      <c r="E13" s="197"/>
      <c r="F13" s="197"/>
      <c r="G13" s="197"/>
      <c r="H13" s="197"/>
      <c r="I13" s="93"/>
    </row>
    <row r="14" spans="2:9" x14ac:dyDescent="0.25">
      <c r="B14" s="197"/>
      <c r="C14" s="197"/>
      <c r="D14" s="197"/>
      <c r="E14" s="197"/>
      <c r="F14" s="197"/>
      <c r="G14" s="197"/>
      <c r="H14" s="197"/>
    </row>
    <row r="15" spans="2:9" x14ac:dyDescent="0.25">
      <c r="B15" s="197"/>
      <c r="C15" s="197"/>
      <c r="D15" s="197"/>
      <c r="E15" s="197"/>
      <c r="F15" s="197"/>
      <c r="G15" s="197"/>
      <c r="H15" s="19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heetViews>
  <sheetFormatPr baseColWidth="10" defaultRowHeight="15" x14ac:dyDescent="0.25"/>
  <cols>
    <col min="1" max="1" width="5.7109375" customWidth="1"/>
  </cols>
  <sheetData>
    <row r="3" spans="2:10" ht="18.75" x14ac:dyDescent="0.3">
      <c r="B3" s="179" t="s">
        <v>1544</v>
      </c>
      <c r="C3" s="201"/>
      <c r="D3" s="201"/>
      <c r="E3" s="201"/>
      <c r="F3" s="201"/>
      <c r="G3" s="201"/>
      <c r="H3" s="201"/>
      <c r="I3" s="95"/>
      <c r="J3" s="95"/>
    </row>
    <row r="4" spans="2:10" x14ac:dyDescent="0.25">
      <c r="B4" s="200" t="s">
        <v>1826</v>
      </c>
      <c r="C4" s="201"/>
      <c r="D4" s="201"/>
      <c r="E4" s="201"/>
      <c r="F4" s="201"/>
      <c r="G4" s="201"/>
      <c r="H4" s="201"/>
      <c r="I4" s="114"/>
      <c r="J4" s="114"/>
    </row>
    <row r="5" spans="2:10" x14ac:dyDescent="0.25">
      <c r="B5" s="201"/>
      <c r="C5" s="201"/>
      <c r="D5" s="201"/>
      <c r="E5" s="201"/>
      <c r="F5" s="201"/>
      <c r="G5" s="201"/>
      <c r="H5" s="201"/>
      <c r="I5" s="114"/>
      <c r="J5" s="114"/>
    </row>
    <row r="6" spans="2:10" x14ac:dyDescent="0.25">
      <c r="B6" s="201"/>
      <c r="C6" s="201"/>
      <c r="D6" s="201"/>
      <c r="E6" s="201"/>
      <c r="F6" s="201"/>
      <c r="G6" s="201"/>
      <c r="H6" s="201"/>
      <c r="I6" s="114"/>
      <c r="J6" s="114"/>
    </row>
    <row r="7" spans="2:10" x14ac:dyDescent="0.25">
      <c r="B7" s="201"/>
      <c r="C7" s="201"/>
      <c r="D7" s="201"/>
      <c r="E7" s="201"/>
      <c r="F7" s="201"/>
      <c r="G7" s="201"/>
      <c r="H7" s="201"/>
      <c r="I7" s="114"/>
      <c r="J7" s="114"/>
    </row>
    <row r="8" spans="2:10" x14ac:dyDescent="0.25">
      <c r="B8" s="201"/>
      <c r="C8" s="201"/>
      <c r="D8" s="201"/>
      <c r="E8" s="201"/>
      <c r="F8" s="201"/>
      <c r="G8" s="201"/>
      <c r="H8" s="201"/>
      <c r="I8" s="114"/>
      <c r="J8" s="114"/>
    </row>
    <row r="9" spans="2:10" x14ac:dyDescent="0.25">
      <c r="B9" s="114"/>
      <c r="C9" s="114"/>
      <c r="D9" s="114"/>
      <c r="E9" s="114"/>
      <c r="F9" s="114"/>
      <c r="G9" s="114"/>
      <c r="H9" s="114"/>
      <c r="I9" s="114"/>
      <c r="J9" s="11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RowHeight="15" x14ac:dyDescent="0.25"/>
  <cols>
    <col min="1" max="1" width="5.7109375" customWidth="1"/>
  </cols>
  <sheetData>
    <row r="3" spans="2:9" ht="18.75" x14ac:dyDescent="0.3">
      <c r="B3" s="229" t="s">
        <v>1545</v>
      </c>
      <c r="C3" s="197"/>
      <c r="D3" s="197"/>
      <c r="E3" s="197"/>
      <c r="F3" s="197"/>
      <c r="G3" s="197"/>
      <c r="H3" s="197"/>
      <c r="I3" s="116"/>
    </row>
    <row r="4" spans="2:9" x14ac:dyDescent="0.25">
      <c r="B4" s="200" t="s">
        <v>1762</v>
      </c>
      <c r="C4" s="201"/>
      <c r="D4" s="201"/>
      <c r="E4" s="201"/>
      <c r="F4" s="201"/>
      <c r="G4" s="201"/>
      <c r="H4" s="201"/>
      <c r="I4" s="114"/>
    </row>
    <row r="5" spans="2:9" x14ac:dyDescent="0.25">
      <c r="B5" s="201"/>
      <c r="C5" s="201"/>
      <c r="D5" s="201"/>
      <c r="E5" s="201"/>
      <c r="F5" s="201"/>
      <c r="G5" s="201"/>
      <c r="H5" s="201"/>
      <c r="I5" s="114"/>
    </row>
    <row r="6" spans="2:9" x14ac:dyDescent="0.25">
      <c r="B6" s="201"/>
      <c r="C6" s="201"/>
      <c r="D6" s="201"/>
      <c r="E6" s="201"/>
      <c r="F6" s="201"/>
      <c r="G6" s="201"/>
      <c r="H6" s="201"/>
      <c r="I6" s="114"/>
    </row>
    <row r="7" spans="2:9" x14ac:dyDescent="0.25">
      <c r="B7" s="201"/>
      <c r="C7" s="201"/>
      <c r="D7" s="201"/>
      <c r="E7" s="201"/>
      <c r="F7" s="201"/>
      <c r="G7" s="201"/>
      <c r="H7" s="201"/>
      <c r="I7" s="114"/>
    </row>
    <row r="8" spans="2:9" x14ac:dyDescent="0.25">
      <c r="B8" s="201"/>
      <c r="C8" s="201"/>
      <c r="D8" s="201"/>
      <c r="E8" s="201"/>
      <c r="F8" s="201"/>
      <c r="G8" s="201"/>
      <c r="H8" s="201"/>
      <c r="I8" s="114"/>
    </row>
    <row r="9" spans="2:9" x14ac:dyDescent="0.25">
      <c r="B9" s="201"/>
      <c r="C9" s="201"/>
      <c r="D9" s="201"/>
      <c r="E9" s="201"/>
      <c r="F9" s="201"/>
      <c r="G9" s="201"/>
      <c r="H9" s="201"/>
      <c r="I9" s="114"/>
    </row>
    <row r="10" spans="2:9" x14ac:dyDescent="0.25">
      <c r="B10" s="201"/>
      <c r="C10" s="201"/>
      <c r="D10" s="201"/>
      <c r="E10" s="201"/>
      <c r="F10" s="201"/>
      <c r="G10" s="201"/>
      <c r="H10" s="201"/>
      <c r="I10" s="114"/>
    </row>
    <row r="11" spans="2:9" x14ac:dyDescent="0.25">
      <c r="B11" s="201"/>
      <c r="C11" s="201"/>
      <c r="D11" s="201"/>
      <c r="E11" s="201"/>
      <c r="F11" s="201"/>
      <c r="G11" s="201"/>
      <c r="H11" s="201"/>
      <c r="I11" s="114"/>
    </row>
    <row r="12" spans="2:9" x14ac:dyDescent="0.25">
      <c r="B12" s="93"/>
      <c r="C12" s="93"/>
      <c r="D12" s="93"/>
      <c r="E12" s="93"/>
      <c r="F12" s="93"/>
      <c r="G12" s="93"/>
      <c r="H12" s="93"/>
      <c r="I12" s="114"/>
    </row>
    <row r="13" spans="2:9" x14ac:dyDescent="0.25">
      <c r="B13" s="93"/>
      <c r="C13" s="93"/>
      <c r="D13" s="93"/>
      <c r="E13" s="93"/>
      <c r="F13" s="93"/>
      <c r="G13" s="93"/>
      <c r="H13" s="93"/>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RowHeight="15" x14ac:dyDescent="0.25"/>
  <cols>
    <col min="1" max="1" width="5.7109375" customWidth="1"/>
  </cols>
  <sheetData>
    <row r="3" spans="2:9" ht="18.75" x14ac:dyDescent="0.3">
      <c r="B3" s="275" t="s">
        <v>1546</v>
      </c>
      <c r="C3" s="201"/>
      <c r="D3" s="201"/>
      <c r="E3" s="201"/>
      <c r="F3" s="201"/>
      <c r="G3" s="201"/>
      <c r="H3" s="201"/>
      <c r="I3" s="95"/>
    </row>
    <row r="4" spans="2:9" x14ac:dyDescent="0.25">
      <c r="B4" s="276" t="s">
        <v>1827</v>
      </c>
      <c r="C4" s="277"/>
      <c r="D4" s="277"/>
      <c r="E4" s="277"/>
      <c r="F4" s="277"/>
      <c r="G4" s="277"/>
      <c r="H4" s="277"/>
      <c r="I4" s="93"/>
    </row>
    <row r="5" spans="2:9" x14ac:dyDescent="0.25">
      <c r="B5" s="277"/>
      <c r="C5" s="277"/>
      <c r="D5" s="277"/>
      <c r="E5" s="277"/>
      <c r="F5" s="277"/>
      <c r="G5" s="277"/>
      <c r="H5" s="277"/>
      <c r="I5" s="93"/>
    </row>
    <row r="6" spans="2:9" x14ac:dyDescent="0.25">
      <c r="B6" s="277"/>
      <c r="C6" s="277"/>
      <c r="D6" s="277"/>
      <c r="E6" s="277"/>
      <c r="F6" s="277"/>
      <c r="G6" s="277"/>
      <c r="H6" s="277"/>
    </row>
    <row r="7" spans="2:9" x14ac:dyDescent="0.25">
      <c r="B7" s="277"/>
      <c r="C7" s="277"/>
      <c r="D7" s="277"/>
      <c r="E7" s="277"/>
      <c r="F7" s="277"/>
      <c r="G7" s="277"/>
      <c r="H7" s="277"/>
    </row>
    <row r="8" spans="2:9" x14ac:dyDescent="0.25">
      <c r="B8" s="277"/>
      <c r="C8" s="277"/>
      <c r="D8" s="277"/>
      <c r="E8" s="277"/>
      <c r="F8" s="277"/>
      <c r="G8" s="277"/>
      <c r="H8" s="277"/>
    </row>
    <row r="9" spans="2:9" x14ac:dyDescent="0.25">
      <c r="B9" s="277"/>
      <c r="C9" s="277"/>
      <c r="D9" s="277"/>
      <c r="E9" s="277"/>
      <c r="F9" s="277"/>
      <c r="G9" s="277"/>
      <c r="H9" s="27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A3:I10"/>
  <sheetViews>
    <sheetView showGridLines="0" showRowColHeaders="0" workbookViewId="0"/>
  </sheetViews>
  <sheetFormatPr baseColWidth="10" defaultRowHeight="15" x14ac:dyDescent="0.25"/>
  <cols>
    <col min="1" max="1" width="5.7109375" customWidth="1"/>
  </cols>
  <sheetData>
    <row r="3" spans="1:9" ht="18.75" x14ac:dyDescent="0.3">
      <c r="B3" s="275" t="s">
        <v>1763</v>
      </c>
      <c r="C3" s="201"/>
      <c r="D3" s="201"/>
      <c r="E3" s="201"/>
      <c r="F3" s="201"/>
      <c r="G3" s="201"/>
      <c r="H3" s="201"/>
      <c r="I3" s="95"/>
    </row>
    <row r="4" spans="1:9" x14ac:dyDescent="0.25">
      <c r="A4" s="62"/>
      <c r="B4" s="200" t="s">
        <v>1842</v>
      </c>
      <c r="C4" s="201"/>
      <c r="D4" s="201"/>
      <c r="E4" s="201"/>
      <c r="F4" s="201"/>
      <c r="G4" s="201"/>
      <c r="H4" s="201"/>
      <c r="I4" s="93"/>
    </row>
    <row r="5" spans="1:9" x14ac:dyDescent="0.25">
      <c r="B5" s="201"/>
      <c r="C5" s="201"/>
      <c r="D5" s="201"/>
      <c r="E5" s="201"/>
      <c r="F5" s="201"/>
      <c r="G5" s="201"/>
      <c r="H5" s="201"/>
      <c r="I5" s="93"/>
    </row>
    <row r="6" spans="1:9" x14ac:dyDescent="0.25">
      <c r="B6" s="201"/>
      <c r="C6" s="201"/>
      <c r="D6" s="201"/>
      <c r="E6" s="201"/>
      <c r="F6" s="201"/>
      <c r="G6" s="201"/>
      <c r="H6" s="201"/>
      <c r="I6" s="93"/>
    </row>
    <row r="7" spans="1:9" x14ac:dyDescent="0.25">
      <c r="B7" s="201"/>
      <c r="C7" s="201"/>
      <c r="D7" s="201"/>
      <c r="E7" s="201"/>
      <c r="F7" s="201"/>
      <c r="G7" s="201"/>
      <c r="H7" s="201"/>
      <c r="I7" s="93"/>
    </row>
    <row r="8" spans="1:9" x14ac:dyDescent="0.25">
      <c r="B8" s="201"/>
      <c r="C8" s="201"/>
      <c r="D8" s="201"/>
      <c r="E8" s="201"/>
      <c r="F8" s="201"/>
      <c r="G8" s="201"/>
      <c r="H8" s="201"/>
    </row>
    <row r="9" spans="1:9" x14ac:dyDescent="0.25">
      <c r="B9" s="201"/>
      <c r="C9" s="201"/>
      <c r="D9" s="201"/>
      <c r="E9" s="201"/>
      <c r="F9" s="201"/>
      <c r="G9" s="201"/>
      <c r="H9" s="201"/>
    </row>
    <row r="10" spans="1:9" x14ac:dyDescent="0.25">
      <c r="B10" s="201"/>
      <c r="C10" s="201"/>
      <c r="D10" s="201"/>
      <c r="E10" s="201"/>
      <c r="F10" s="201"/>
      <c r="G10" s="201"/>
      <c r="H10" s="20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election activeCell="K12" sqref="K12"/>
    </sheetView>
  </sheetViews>
  <sheetFormatPr baseColWidth="10" defaultRowHeight="15" x14ac:dyDescent="0.25"/>
  <cols>
    <col min="1" max="1" width="5.7109375" customWidth="1"/>
  </cols>
  <sheetData>
    <row r="3" spans="2:9" ht="18.75" x14ac:dyDescent="0.3">
      <c r="B3" s="179" t="s">
        <v>1765</v>
      </c>
      <c r="C3" s="201"/>
      <c r="D3" s="201"/>
      <c r="E3" s="201"/>
      <c r="F3" s="201"/>
      <c r="G3" s="201"/>
      <c r="H3" s="201"/>
      <c r="I3" s="95"/>
    </row>
    <row r="4" spans="2:9" x14ac:dyDescent="0.25">
      <c r="B4" s="274" t="s">
        <v>1761</v>
      </c>
      <c r="C4" s="201"/>
      <c r="D4" s="201"/>
      <c r="E4" s="201"/>
      <c r="F4" s="201"/>
      <c r="G4" s="201"/>
      <c r="H4" s="201"/>
      <c r="I4" s="93"/>
    </row>
    <row r="5" spans="2:9" x14ac:dyDescent="0.25">
      <c r="B5" s="201"/>
      <c r="C5" s="201"/>
      <c r="D5" s="201"/>
      <c r="E5" s="201"/>
      <c r="F5" s="201"/>
      <c r="G5" s="201"/>
      <c r="H5" s="201"/>
      <c r="I5" s="93"/>
    </row>
    <row r="6" spans="2:9" x14ac:dyDescent="0.25">
      <c r="B6" s="201"/>
      <c r="C6" s="201"/>
      <c r="D6" s="201"/>
      <c r="E6" s="201"/>
      <c r="F6" s="201"/>
      <c r="G6" s="201"/>
      <c r="H6" s="201"/>
      <c r="I6" s="93"/>
    </row>
    <row r="7" spans="2:9" x14ac:dyDescent="0.25">
      <c r="B7" s="201"/>
      <c r="C7" s="201"/>
      <c r="D7" s="201"/>
      <c r="E7" s="201"/>
      <c r="F7" s="201"/>
      <c r="G7" s="201"/>
      <c r="H7" s="201"/>
      <c r="I7" s="93"/>
    </row>
    <row r="8" spans="2:9" x14ac:dyDescent="0.25">
      <c r="B8" s="201"/>
      <c r="C8" s="201"/>
      <c r="D8" s="201"/>
      <c r="E8" s="201"/>
      <c r="F8" s="201"/>
      <c r="G8" s="201"/>
      <c r="H8" s="201"/>
      <c r="I8" s="93"/>
    </row>
    <row r="9" spans="2:9" x14ac:dyDescent="0.25">
      <c r="B9" s="201"/>
      <c r="C9" s="201"/>
      <c r="D9" s="201"/>
      <c r="E9" s="201"/>
      <c r="F9" s="201"/>
      <c r="G9" s="201"/>
      <c r="H9" s="201"/>
      <c r="I9" s="93"/>
    </row>
    <row r="10" spans="2:9" x14ac:dyDescent="0.25">
      <c r="B10" s="201"/>
      <c r="C10" s="201"/>
      <c r="D10" s="201"/>
      <c r="E10" s="201"/>
      <c r="F10" s="201"/>
      <c r="G10" s="201"/>
      <c r="H10" s="201"/>
      <c r="I10" s="93"/>
    </row>
    <row r="11" spans="2:9" x14ac:dyDescent="0.25">
      <c r="B11" s="201"/>
      <c r="C11" s="201"/>
      <c r="D11" s="201"/>
      <c r="E11" s="201"/>
      <c r="F11" s="201"/>
      <c r="G11" s="201"/>
      <c r="H11" s="201"/>
    </row>
    <row r="12" spans="2:9" x14ac:dyDescent="0.25">
      <c r="B12" s="201"/>
      <c r="C12" s="201"/>
      <c r="D12" s="201"/>
      <c r="E12" s="201"/>
      <c r="F12" s="201"/>
      <c r="G12" s="201"/>
      <c r="H12" s="20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RowHeight="15" x14ac:dyDescent="0.25"/>
  <cols>
    <col min="1" max="1" width="5.7109375" customWidth="1"/>
  </cols>
  <sheetData>
    <row r="3" spans="2:9" ht="18.75" x14ac:dyDescent="0.3">
      <c r="B3" s="179" t="s">
        <v>1547</v>
      </c>
      <c r="C3" s="201"/>
      <c r="D3" s="201"/>
      <c r="E3" s="201"/>
      <c r="F3" s="201"/>
      <c r="G3" s="201"/>
      <c r="H3" s="201"/>
      <c r="I3" s="95"/>
    </row>
    <row r="4" spans="2:9" x14ac:dyDescent="0.25">
      <c r="B4" s="200" t="s">
        <v>1833</v>
      </c>
      <c r="C4" s="201"/>
      <c r="D4" s="201"/>
      <c r="E4" s="201"/>
      <c r="F4" s="201"/>
      <c r="G4" s="201"/>
      <c r="H4" s="201"/>
      <c r="I4" s="93"/>
    </row>
    <row r="5" spans="2:9" x14ac:dyDescent="0.25">
      <c r="B5" s="201"/>
      <c r="C5" s="201"/>
      <c r="D5" s="201"/>
      <c r="E5" s="201"/>
      <c r="F5" s="201"/>
      <c r="G5" s="201"/>
      <c r="H5" s="201"/>
      <c r="I5" s="93"/>
    </row>
    <row r="6" spans="2:9" x14ac:dyDescent="0.25">
      <c r="B6" s="201"/>
      <c r="C6" s="201"/>
      <c r="D6" s="201"/>
      <c r="E6" s="201"/>
      <c r="F6" s="201"/>
      <c r="G6" s="201"/>
      <c r="H6" s="201"/>
      <c r="I6" s="93"/>
    </row>
    <row r="7" spans="2:9" x14ac:dyDescent="0.25">
      <c r="B7" s="201"/>
      <c r="C7" s="201"/>
      <c r="D7" s="201"/>
      <c r="E7" s="201"/>
      <c r="F7" s="201"/>
      <c r="G7" s="201"/>
      <c r="H7" s="201"/>
      <c r="I7" s="93"/>
    </row>
    <row r="8" spans="2:9" x14ac:dyDescent="0.25">
      <c r="B8" s="201"/>
      <c r="C8" s="201"/>
      <c r="D8" s="201"/>
      <c r="E8" s="201"/>
      <c r="F8" s="201"/>
      <c r="G8" s="201"/>
      <c r="H8" s="201"/>
      <c r="I8" s="93"/>
    </row>
    <row r="9" spans="2:9" x14ac:dyDescent="0.25">
      <c r="B9" s="197"/>
      <c r="C9" s="197"/>
      <c r="D9" s="197"/>
      <c r="E9" s="197"/>
      <c r="F9" s="197"/>
      <c r="G9" s="197"/>
      <c r="H9" s="197"/>
      <c r="I9" s="93"/>
    </row>
    <row r="10" spans="2:9" x14ac:dyDescent="0.25">
      <c r="B10" s="197"/>
      <c r="C10" s="197"/>
      <c r="D10" s="197"/>
      <c r="E10" s="197"/>
      <c r="F10" s="197"/>
      <c r="G10" s="197"/>
      <c r="H10" s="197"/>
      <c r="I10" s="93"/>
    </row>
    <row r="11" spans="2:9" x14ac:dyDescent="0.25">
      <c r="B11" s="197"/>
      <c r="C11" s="197"/>
      <c r="D11" s="197"/>
      <c r="E11" s="197"/>
      <c r="F11" s="197"/>
      <c r="G11" s="197"/>
      <c r="H11" s="197"/>
      <c r="I11" s="93"/>
    </row>
    <row r="12" spans="2:9" x14ac:dyDescent="0.25">
      <c r="B12" s="197"/>
      <c r="C12" s="197"/>
      <c r="D12" s="197"/>
      <c r="E12" s="197"/>
      <c r="F12" s="197"/>
      <c r="G12" s="197"/>
      <c r="H12" s="197"/>
      <c r="I12" s="93"/>
    </row>
    <row r="13" spans="2:9" x14ac:dyDescent="0.25">
      <c r="B13" s="197"/>
      <c r="C13" s="197"/>
      <c r="D13" s="197"/>
      <c r="E13" s="197"/>
      <c r="F13" s="197"/>
      <c r="G13" s="197"/>
      <c r="H13" s="197"/>
      <c r="I13" s="108"/>
    </row>
    <row r="14" spans="2:9" x14ac:dyDescent="0.25">
      <c r="B14" s="197"/>
      <c r="C14" s="197"/>
      <c r="D14" s="197"/>
      <c r="E14" s="197"/>
      <c r="F14" s="197"/>
      <c r="G14" s="197"/>
      <c r="H14" s="197"/>
    </row>
    <row r="15" spans="2:9" x14ac:dyDescent="0.25">
      <c r="B15" s="197"/>
      <c r="C15" s="197"/>
      <c r="D15" s="197"/>
      <c r="E15" s="197"/>
      <c r="F15" s="197"/>
      <c r="G15" s="197"/>
      <c r="H15" s="19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3:I11"/>
  <sheetViews>
    <sheetView showGridLines="0" showRowColHeaders="0" workbookViewId="0">
      <selection activeCell="B10" sqref="B10"/>
    </sheetView>
  </sheetViews>
  <sheetFormatPr baseColWidth="10" defaultRowHeight="15" x14ac:dyDescent="0.25"/>
  <cols>
    <col min="1" max="1" width="5.7109375" customWidth="1"/>
  </cols>
  <sheetData>
    <row r="3" spans="1:9" ht="18.75" x14ac:dyDescent="0.3">
      <c r="B3" s="179" t="s">
        <v>1548</v>
      </c>
      <c r="C3" s="201"/>
      <c r="D3" s="201"/>
      <c r="E3" s="201"/>
      <c r="F3" s="201"/>
      <c r="G3" s="201"/>
      <c r="H3" s="201"/>
      <c r="I3" s="95"/>
    </row>
    <row r="4" spans="1:9" x14ac:dyDescent="0.25">
      <c r="A4" s="105"/>
      <c r="B4" s="274" t="s">
        <v>1844</v>
      </c>
      <c r="C4" s="201"/>
      <c r="D4" s="201"/>
      <c r="E4" s="201"/>
      <c r="F4" s="201"/>
      <c r="G4" s="201"/>
      <c r="H4" s="201"/>
      <c r="I4" s="117"/>
    </row>
    <row r="5" spans="1:9" x14ac:dyDescent="0.25">
      <c r="A5" s="105"/>
      <c r="B5" s="201"/>
      <c r="C5" s="201"/>
      <c r="D5" s="201"/>
      <c r="E5" s="201"/>
      <c r="F5" s="201"/>
      <c r="G5" s="201"/>
      <c r="H5" s="201"/>
      <c r="I5" s="117"/>
    </row>
    <row r="6" spans="1:9" x14ac:dyDescent="0.25">
      <c r="A6" s="105"/>
      <c r="B6" s="201"/>
      <c r="C6" s="201"/>
      <c r="D6" s="201"/>
      <c r="E6" s="201"/>
      <c r="F6" s="201"/>
      <c r="G6" s="201"/>
      <c r="H6" s="201"/>
      <c r="I6" s="117"/>
    </row>
    <row r="7" spans="1:9" x14ac:dyDescent="0.25">
      <c r="A7" s="105"/>
      <c r="B7" s="201"/>
      <c r="C7" s="201"/>
      <c r="D7" s="201"/>
      <c r="E7" s="201"/>
      <c r="F7" s="201"/>
      <c r="G7" s="201"/>
      <c r="H7" s="201"/>
      <c r="I7" s="117"/>
    </row>
    <row r="8" spans="1:9" x14ac:dyDescent="0.25">
      <c r="A8" s="105"/>
      <c r="B8" s="201"/>
      <c r="C8" s="201"/>
      <c r="D8" s="201"/>
      <c r="E8" s="201"/>
      <c r="F8" s="201"/>
      <c r="G8" s="201"/>
      <c r="H8" s="201"/>
      <c r="I8" s="117"/>
    </row>
    <row r="9" spans="1:9" x14ac:dyDescent="0.25">
      <c r="A9" s="105"/>
      <c r="B9" s="201"/>
      <c r="C9" s="201"/>
      <c r="D9" s="201"/>
      <c r="E9" s="201"/>
      <c r="F9" s="201"/>
      <c r="G9" s="201"/>
      <c r="H9" s="201"/>
      <c r="I9" s="117"/>
    </row>
    <row r="10" spans="1:9" x14ac:dyDescent="0.25">
      <c r="A10" s="105"/>
      <c r="B10" s="117"/>
      <c r="C10" s="117"/>
      <c r="D10" s="117"/>
      <c r="E10" s="117"/>
      <c r="F10" s="117"/>
      <c r="G10" s="117"/>
      <c r="H10" s="117"/>
      <c r="I10" s="117"/>
    </row>
    <row r="11" spans="1:9" x14ac:dyDescent="0.25">
      <c r="A11" s="105"/>
      <c r="B11" s="118"/>
      <c r="C11" s="118"/>
      <c r="D11" s="118"/>
      <c r="E11" s="118"/>
      <c r="F11" s="118"/>
      <c r="G11" s="118"/>
      <c r="H11" s="118"/>
      <c r="I11" s="118"/>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tabSelected="1" zoomScale="90" zoomScaleNormal="90" workbookViewId="0">
      <selection activeCell="D11" sqref="D11:N11"/>
    </sheetView>
  </sheetViews>
  <sheetFormatPr baseColWidth="10" defaultColWidth="11.42578125" defaultRowHeight="15" x14ac:dyDescent="0.25"/>
  <cols>
    <col min="1" max="1" width="5.7109375" style="39" customWidth="1"/>
    <col min="2" max="16384" width="11.42578125" style="39"/>
  </cols>
  <sheetData>
    <row r="6" spans="2:14" x14ac:dyDescent="0.25">
      <c r="B6" s="170"/>
      <c r="C6" s="170"/>
      <c r="D6" s="170"/>
      <c r="E6" s="170"/>
      <c r="F6" s="170"/>
      <c r="G6" s="170"/>
      <c r="H6" s="170"/>
      <c r="I6" s="170"/>
      <c r="J6" s="170"/>
      <c r="K6" s="170"/>
      <c r="L6" s="170"/>
      <c r="M6" s="170"/>
      <c r="N6" s="170"/>
    </row>
    <row r="8" spans="2:14" ht="105" customHeight="1" x14ac:dyDescent="0.25">
      <c r="B8" s="168" t="s">
        <v>1518</v>
      </c>
      <c r="C8" s="169"/>
      <c r="D8" s="169"/>
      <c r="E8" s="169"/>
      <c r="F8" s="169"/>
      <c r="G8" s="169"/>
      <c r="H8" s="169"/>
      <c r="I8" s="169"/>
      <c r="J8" s="169"/>
      <c r="K8" s="169"/>
      <c r="L8" s="169"/>
      <c r="M8" s="169"/>
      <c r="N8" s="169"/>
    </row>
    <row r="9" spans="2:14" ht="35.25" x14ac:dyDescent="0.25">
      <c r="B9" s="72"/>
      <c r="C9" s="72"/>
      <c r="D9" s="72"/>
      <c r="E9" s="72"/>
      <c r="F9" s="72"/>
      <c r="G9" s="72"/>
      <c r="H9" s="72"/>
      <c r="I9" s="72"/>
      <c r="J9" s="72"/>
      <c r="K9" s="72"/>
      <c r="L9" s="72"/>
      <c r="M9" s="72"/>
      <c r="N9" s="72"/>
    </row>
    <row r="10" spans="2:14" x14ac:dyDescent="0.25">
      <c r="B10" s="53"/>
    </row>
    <row r="11" spans="2:14" ht="56.25" customHeight="1" x14ac:dyDescent="0.25">
      <c r="B11" s="171" t="s">
        <v>1502</v>
      </c>
      <c r="C11" s="172"/>
      <c r="D11" s="173" t="s">
        <v>1981</v>
      </c>
      <c r="E11" s="174"/>
      <c r="F11" s="174"/>
      <c r="G11" s="174"/>
      <c r="H11" s="174"/>
      <c r="I11" s="174"/>
      <c r="J11" s="174"/>
      <c r="K11" s="174"/>
      <c r="L11" s="174"/>
      <c r="M11" s="174"/>
      <c r="N11" s="174"/>
    </row>
    <row r="12" spans="2:14" ht="18.75" x14ac:dyDescent="0.3">
      <c r="B12" s="51"/>
      <c r="C12" s="51"/>
      <c r="D12" s="177" t="s">
        <v>1830</v>
      </c>
      <c r="E12" s="178"/>
      <c r="F12" s="178"/>
      <c r="G12" s="178"/>
      <c r="H12" s="178"/>
      <c r="I12" s="178"/>
      <c r="J12" s="178"/>
      <c r="K12" s="178"/>
      <c r="L12" s="178"/>
      <c r="M12" s="178"/>
      <c r="N12" s="178"/>
    </row>
    <row r="13" spans="2:14" ht="18.75" x14ac:dyDescent="0.3">
      <c r="B13" s="51"/>
      <c r="C13" s="51"/>
      <c r="D13" s="178"/>
      <c r="E13" s="178"/>
      <c r="F13" s="178"/>
      <c r="G13" s="178"/>
      <c r="H13" s="178"/>
      <c r="I13" s="178"/>
      <c r="J13" s="178"/>
      <c r="K13" s="178"/>
      <c r="L13" s="178"/>
      <c r="M13" s="178"/>
      <c r="N13" s="178"/>
    </row>
    <row r="14" spans="2:14" x14ac:dyDescent="0.25">
      <c r="B14" s="52"/>
      <c r="C14" s="52"/>
      <c r="D14" s="52"/>
      <c r="E14" s="52"/>
      <c r="F14" s="52"/>
      <c r="G14" s="52"/>
      <c r="H14" s="52"/>
      <c r="I14" s="52"/>
      <c r="J14" s="52"/>
      <c r="K14" s="52"/>
      <c r="L14" s="52"/>
      <c r="M14" s="52"/>
      <c r="N14" s="52"/>
    </row>
    <row r="15" spans="2:14" ht="26.25" x14ac:dyDescent="0.4">
      <c r="B15" s="175" t="s">
        <v>1552</v>
      </c>
      <c r="C15" s="175"/>
      <c r="D15" s="175"/>
      <c r="E15" s="175"/>
      <c r="F15" s="175"/>
      <c r="G15" s="175"/>
      <c r="H15" s="175"/>
      <c r="I15" s="175"/>
      <c r="J15" s="175"/>
      <c r="K15" s="175"/>
      <c r="L15" s="175"/>
      <c r="M15" s="175"/>
      <c r="N15" s="175"/>
    </row>
    <row r="16" spans="2:14" x14ac:dyDescent="0.25">
      <c r="B16" s="52"/>
      <c r="C16" s="52"/>
      <c r="D16" s="52"/>
      <c r="E16" s="52"/>
      <c r="F16" s="52"/>
      <c r="G16" s="52"/>
      <c r="H16" s="52"/>
      <c r="I16" s="52"/>
      <c r="J16" s="52"/>
      <c r="K16" s="52"/>
      <c r="L16" s="52"/>
      <c r="M16" s="52"/>
      <c r="N16" s="52"/>
    </row>
    <row r="17" spans="2:14" ht="26.25" x14ac:dyDescent="0.4">
      <c r="B17" s="176" t="s">
        <v>1748</v>
      </c>
      <c r="C17" s="176"/>
      <c r="D17" s="176"/>
      <c r="E17" s="176"/>
      <c r="F17" s="176"/>
      <c r="G17" s="176"/>
      <c r="H17" s="176"/>
      <c r="I17" s="176"/>
      <c r="J17" s="176"/>
      <c r="K17" s="176"/>
      <c r="L17" s="176"/>
      <c r="M17" s="176"/>
      <c r="N17" s="176"/>
    </row>
    <row r="19" spans="2:14" ht="26.25" x14ac:dyDescent="0.4">
      <c r="B19" s="167" t="s">
        <v>1810</v>
      </c>
      <c r="C19" s="167"/>
      <c r="D19" s="167"/>
      <c r="E19" s="167"/>
      <c r="F19" s="167"/>
      <c r="G19" s="167"/>
      <c r="H19" s="167"/>
      <c r="I19" s="167"/>
      <c r="J19" s="167"/>
      <c r="K19" s="167"/>
      <c r="L19" s="167"/>
      <c r="M19" s="167"/>
      <c r="N19" s="167"/>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workbookViewId="0"/>
  </sheetViews>
  <sheetFormatPr baseColWidth="10" defaultRowHeight="15" x14ac:dyDescent="0.25"/>
  <cols>
    <col min="1" max="1" width="5.7109375" customWidth="1"/>
  </cols>
  <sheetData>
    <row r="3" spans="2:9" x14ac:dyDescent="0.25">
      <c r="B3" s="179" t="s">
        <v>1550</v>
      </c>
      <c r="C3" s="201"/>
      <c r="D3" s="201"/>
      <c r="E3" s="201"/>
      <c r="F3" s="201"/>
      <c r="G3" s="201"/>
      <c r="H3" s="201"/>
      <c r="I3" s="201"/>
    </row>
    <row r="4" spans="2:9" x14ac:dyDescent="0.25">
      <c r="B4" s="278" t="s">
        <v>1809</v>
      </c>
      <c r="C4" s="201"/>
      <c r="D4" s="201"/>
      <c r="E4" s="201"/>
      <c r="F4" s="201"/>
      <c r="G4" s="201"/>
      <c r="H4" s="201"/>
      <c r="I4" s="201"/>
    </row>
    <row r="5" spans="2:9" x14ac:dyDescent="0.25">
      <c r="B5" s="201"/>
      <c r="C5" s="201"/>
      <c r="D5" s="201"/>
      <c r="E5" s="201"/>
      <c r="F5" s="201"/>
      <c r="G5" s="201"/>
      <c r="H5" s="201"/>
      <c r="I5" s="201"/>
    </row>
    <row r="6" spans="2:9" x14ac:dyDescent="0.25">
      <c r="B6" s="201"/>
      <c r="C6" s="201"/>
      <c r="D6" s="201"/>
      <c r="E6" s="201"/>
      <c r="F6" s="201"/>
      <c r="G6" s="201"/>
      <c r="H6" s="201"/>
      <c r="I6" s="201"/>
    </row>
    <row r="7" spans="2:9" x14ac:dyDescent="0.25">
      <c r="B7" s="201"/>
      <c r="C7" s="201"/>
      <c r="D7" s="201"/>
      <c r="E7" s="201"/>
      <c r="F7" s="201"/>
      <c r="G7" s="201"/>
      <c r="H7" s="201"/>
      <c r="I7" s="201"/>
    </row>
    <row r="8" spans="2:9" x14ac:dyDescent="0.25">
      <c r="B8" s="201"/>
      <c r="C8" s="201"/>
      <c r="D8" s="201"/>
      <c r="E8" s="201"/>
      <c r="F8" s="201"/>
      <c r="G8" s="201"/>
      <c r="H8" s="201"/>
      <c r="I8" s="201"/>
    </row>
    <row r="9" spans="2:9" x14ac:dyDescent="0.25">
      <c r="B9" s="201"/>
      <c r="C9" s="201"/>
      <c r="D9" s="201"/>
      <c r="E9" s="201"/>
      <c r="F9" s="201"/>
      <c r="G9" s="201"/>
      <c r="H9" s="201"/>
      <c r="I9" s="201"/>
    </row>
    <row r="10" spans="2:9" x14ac:dyDescent="0.25">
      <c r="B10" s="201"/>
      <c r="C10" s="201"/>
      <c r="D10" s="201"/>
      <c r="E10" s="201"/>
      <c r="F10" s="201"/>
      <c r="G10" s="201"/>
      <c r="H10" s="201"/>
      <c r="I10" s="201"/>
    </row>
    <row r="11" spans="2:9" x14ac:dyDescent="0.25">
      <c r="B11" s="201"/>
      <c r="C11" s="201"/>
      <c r="D11" s="201"/>
      <c r="E11" s="201"/>
      <c r="F11" s="201"/>
      <c r="G11" s="201"/>
      <c r="H11" s="201"/>
      <c r="I11" s="201"/>
    </row>
    <row r="12" spans="2:9" x14ac:dyDescent="0.25">
      <c r="B12" s="201"/>
      <c r="C12" s="201"/>
      <c r="D12" s="201"/>
      <c r="E12" s="201"/>
      <c r="F12" s="201"/>
      <c r="G12" s="201"/>
      <c r="H12" s="201"/>
      <c r="I12" s="201"/>
    </row>
    <row r="13" spans="2:9" x14ac:dyDescent="0.25">
      <c r="B13" s="201"/>
      <c r="C13" s="201"/>
      <c r="D13" s="201"/>
      <c r="E13" s="201"/>
      <c r="F13" s="201"/>
      <c r="G13" s="201"/>
      <c r="H13" s="201"/>
      <c r="I13" s="201"/>
    </row>
    <row r="14" spans="2:9" x14ac:dyDescent="0.25">
      <c r="B14" s="201"/>
      <c r="C14" s="201"/>
      <c r="D14" s="201"/>
      <c r="E14" s="201"/>
      <c r="F14" s="201"/>
      <c r="G14" s="201"/>
      <c r="H14" s="201"/>
      <c r="I14" s="201"/>
    </row>
    <row r="15" spans="2:9" x14ac:dyDescent="0.25">
      <c r="B15" s="201"/>
      <c r="C15" s="201"/>
      <c r="D15" s="201"/>
      <c r="E15" s="201"/>
      <c r="F15" s="201"/>
      <c r="G15" s="201"/>
      <c r="H15" s="201"/>
      <c r="I15" s="201"/>
    </row>
    <row r="16" spans="2:9" x14ac:dyDescent="0.25">
      <c r="B16" s="201"/>
      <c r="C16" s="201"/>
      <c r="D16" s="201"/>
      <c r="E16" s="201"/>
      <c r="F16" s="201"/>
      <c r="G16" s="201"/>
      <c r="H16" s="201"/>
      <c r="I16" s="201"/>
    </row>
    <row r="17" spans="2:9" x14ac:dyDescent="0.25">
      <c r="B17" s="201"/>
      <c r="C17" s="201"/>
      <c r="D17" s="201"/>
      <c r="E17" s="201"/>
      <c r="F17" s="201"/>
      <c r="G17" s="201"/>
      <c r="H17" s="201"/>
      <c r="I17" s="201"/>
    </row>
    <row r="18" spans="2:9" x14ac:dyDescent="0.25">
      <c r="B18" s="201"/>
      <c r="C18" s="201"/>
      <c r="D18" s="201"/>
      <c r="E18" s="201"/>
      <c r="F18" s="201"/>
      <c r="G18" s="201"/>
      <c r="H18" s="201"/>
      <c r="I18" s="201"/>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workbookViewId="0">
      <selection activeCell="B3" sqref="B3:H3"/>
    </sheetView>
  </sheetViews>
  <sheetFormatPr baseColWidth="10" defaultRowHeight="15" x14ac:dyDescent="0.25"/>
  <cols>
    <col min="1" max="1" width="5.7109375" customWidth="1"/>
  </cols>
  <sheetData>
    <row r="3" spans="2:10" ht="18.75" x14ac:dyDescent="0.3">
      <c r="B3" s="179" t="s">
        <v>1549</v>
      </c>
      <c r="C3" s="201"/>
      <c r="D3" s="201"/>
      <c r="E3" s="201"/>
      <c r="F3" s="201"/>
      <c r="G3" s="201"/>
      <c r="H3" s="201"/>
      <c r="I3" s="95"/>
      <c r="J3" s="95"/>
    </row>
    <row r="4" spans="2:10" x14ac:dyDescent="0.25">
      <c r="B4" s="278" t="s">
        <v>1839</v>
      </c>
      <c r="C4" s="201"/>
      <c r="D4" s="201"/>
      <c r="E4" s="201"/>
      <c r="F4" s="201"/>
      <c r="G4" s="201"/>
      <c r="H4" s="201"/>
      <c r="I4" s="93"/>
      <c r="J4" s="93"/>
    </row>
    <row r="5" spans="2:10" x14ac:dyDescent="0.25">
      <c r="B5" s="201"/>
      <c r="C5" s="201"/>
      <c r="D5" s="201"/>
      <c r="E5" s="201"/>
      <c r="F5" s="201"/>
      <c r="G5" s="201"/>
      <c r="H5" s="201"/>
      <c r="I5" s="93"/>
      <c r="J5" s="93"/>
    </row>
    <row r="6" spans="2:10" x14ac:dyDescent="0.25">
      <c r="B6" s="201"/>
      <c r="C6" s="201"/>
      <c r="D6" s="201"/>
      <c r="E6" s="201"/>
      <c r="F6" s="201"/>
      <c r="G6" s="201"/>
      <c r="H6" s="201"/>
      <c r="I6" s="93"/>
      <c r="J6" s="93"/>
    </row>
    <row r="7" spans="2:10" x14ac:dyDescent="0.25">
      <c r="B7" s="201"/>
      <c r="C7" s="201"/>
      <c r="D7" s="201"/>
      <c r="E7" s="201"/>
      <c r="F7" s="201"/>
      <c r="G7" s="201"/>
      <c r="H7" s="201"/>
      <c r="I7" s="93"/>
      <c r="J7" s="93"/>
    </row>
    <row r="8" spans="2:10" x14ac:dyDescent="0.25">
      <c r="B8" s="201"/>
      <c r="C8" s="201"/>
      <c r="D8" s="201"/>
      <c r="E8" s="201"/>
      <c r="F8" s="201"/>
      <c r="G8" s="201"/>
      <c r="H8" s="201"/>
      <c r="I8" s="93"/>
      <c r="J8" s="93"/>
    </row>
    <row r="9" spans="2:10" x14ac:dyDescent="0.25">
      <c r="B9" s="201"/>
      <c r="C9" s="201"/>
      <c r="D9" s="201"/>
      <c r="E9" s="201"/>
      <c r="F9" s="201"/>
      <c r="G9" s="201"/>
      <c r="H9" s="201"/>
      <c r="I9" s="93"/>
      <c r="J9" s="93"/>
    </row>
    <row r="10" spans="2:10" x14ac:dyDescent="0.25">
      <c r="B10" s="201"/>
      <c r="C10" s="201"/>
      <c r="D10" s="201"/>
      <c r="E10" s="201"/>
      <c r="F10" s="201"/>
      <c r="G10" s="201"/>
      <c r="H10" s="201"/>
      <c r="I10" s="93"/>
      <c r="J10" s="93"/>
    </row>
    <row r="11" spans="2:10" x14ac:dyDescent="0.25">
      <c r="B11" s="201"/>
      <c r="C11" s="201"/>
      <c r="D11" s="201"/>
      <c r="E11" s="201"/>
      <c r="F11" s="201"/>
      <c r="G11" s="201"/>
      <c r="H11" s="201"/>
      <c r="I11" s="93"/>
      <c r="J11" s="93"/>
    </row>
    <row r="12" spans="2:10" x14ac:dyDescent="0.25">
      <c r="B12" s="201"/>
      <c r="C12" s="201"/>
      <c r="D12" s="201"/>
      <c r="E12" s="201"/>
      <c r="F12" s="201"/>
      <c r="G12" s="201"/>
      <c r="H12" s="201"/>
      <c r="I12" s="93"/>
      <c r="J12" s="93"/>
    </row>
    <row r="13" spans="2:10" x14ac:dyDescent="0.25">
      <c r="B13" s="201"/>
      <c r="C13" s="201"/>
      <c r="D13" s="201"/>
      <c r="E13" s="201"/>
      <c r="F13" s="201"/>
      <c r="G13" s="201"/>
      <c r="H13" s="201"/>
      <c r="I13" s="93"/>
      <c r="J13" s="93"/>
    </row>
    <row r="14" spans="2:10" x14ac:dyDescent="0.25">
      <c r="B14" s="201"/>
      <c r="C14" s="201"/>
      <c r="D14" s="201"/>
      <c r="E14" s="201"/>
      <c r="F14" s="201"/>
      <c r="G14" s="201"/>
      <c r="H14" s="201"/>
      <c r="I14" s="93"/>
      <c r="J14" s="93"/>
    </row>
    <row r="15" spans="2:10" x14ac:dyDescent="0.25">
      <c r="B15" s="201"/>
      <c r="C15" s="201"/>
      <c r="D15" s="201"/>
      <c r="E15" s="201"/>
      <c r="F15" s="201"/>
      <c r="G15" s="201"/>
      <c r="H15" s="201"/>
      <c r="I15" s="93"/>
      <c r="J15" s="93"/>
    </row>
    <row r="16" spans="2:10" x14ac:dyDescent="0.25">
      <c r="B16" s="201"/>
      <c r="C16" s="201"/>
      <c r="D16" s="201"/>
      <c r="E16" s="201"/>
      <c r="F16" s="201"/>
      <c r="G16" s="201"/>
      <c r="H16" s="201"/>
      <c r="I16" s="93"/>
      <c r="J16" s="93"/>
    </row>
    <row r="17" spans="2:10" x14ac:dyDescent="0.25">
      <c r="B17" s="201"/>
      <c r="C17" s="201"/>
      <c r="D17" s="201"/>
      <c r="E17" s="201"/>
      <c r="F17" s="201"/>
      <c r="G17" s="201"/>
      <c r="H17" s="201"/>
      <c r="I17" s="93"/>
      <c r="J17" s="93"/>
    </row>
    <row r="18" spans="2:10" x14ac:dyDescent="0.25">
      <c r="B18" s="201"/>
      <c r="C18" s="201"/>
      <c r="D18" s="201"/>
      <c r="E18" s="201"/>
      <c r="F18" s="201"/>
      <c r="G18" s="201"/>
      <c r="H18" s="201"/>
      <c r="I18" s="93"/>
      <c r="J18" s="93"/>
    </row>
    <row r="19" spans="2:10" x14ac:dyDescent="0.25">
      <c r="B19" s="201"/>
      <c r="C19" s="201"/>
      <c r="D19" s="201"/>
      <c r="E19" s="201"/>
      <c r="F19" s="201"/>
      <c r="G19" s="201"/>
      <c r="H19" s="201"/>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heetViews>
  <sheetFormatPr baseColWidth="10" defaultRowHeight="15" x14ac:dyDescent="0.25"/>
  <cols>
    <col min="1" max="1" width="5.7109375" customWidth="1"/>
  </cols>
  <sheetData>
    <row r="3" spans="2:9" ht="18.75" x14ac:dyDescent="0.3">
      <c r="B3" s="179" t="s">
        <v>1551</v>
      </c>
      <c r="C3" s="201"/>
      <c r="D3" s="201"/>
      <c r="E3" s="201"/>
      <c r="F3" s="201"/>
      <c r="G3" s="201"/>
      <c r="H3" s="201"/>
      <c r="I3" s="95"/>
    </row>
    <row r="4" spans="2:9" x14ac:dyDescent="0.25">
      <c r="B4" s="278" t="s">
        <v>1764</v>
      </c>
      <c r="C4" s="201"/>
      <c r="D4" s="201"/>
      <c r="E4" s="201"/>
      <c r="F4" s="201"/>
      <c r="G4" s="201"/>
      <c r="H4" s="201"/>
      <c r="I4" s="93"/>
    </row>
    <row r="5" spans="2:9" x14ac:dyDescent="0.25">
      <c r="B5" s="201"/>
      <c r="C5" s="201"/>
      <c r="D5" s="201"/>
      <c r="E5" s="201"/>
      <c r="F5" s="201"/>
      <c r="G5" s="201"/>
      <c r="H5" s="201"/>
      <c r="I5" s="93"/>
    </row>
    <row r="6" spans="2:9" x14ac:dyDescent="0.25">
      <c r="B6" s="201"/>
      <c r="C6" s="201"/>
      <c r="D6" s="201"/>
      <c r="E6" s="201"/>
      <c r="F6" s="201"/>
      <c r="G6" s="201"/>
      <c r="H6" s="201"/>
      <c r="I6" s="93"/>
    </row>
    <row r="7" spans="2:9" x14ac:dyDescent="0.25">
      <c r="B7" s="201"/>
      <c r="C7" s="201"/>
      <c r="D7" s="201"/>
      <c r="E7" s="201"/>
      <c r="F7" s="201"/>
      <c r="G7" s="201"/>
      <c r="H7" s="201"/>
      <c r="I7" s="93"/>
    </row>
    <row r="8" spans="2:9" x14ac:dyDescent="0.25">
      <c r="B8" s="201"/>
      <c r="C8" s="201"/>
      <c r="D8" s="201"/>
      <c r="E8" s="201"/>
      <c r="F8" s="201"/>
      <c r="G8" s="201"/>
      <c r="H8" s="201"/>
      <c r="I8" s="93"/>
    </row>
    <row r="9" spans="2:9" x14ac:dyDescent="0.25">
      <c r="B9" s="201"/>
      <c r="C9" s="201"/>
      <c r="D9" s="201"/>
      <c r="E9" s="201"/>
      <c r="F9" s="201"/>
      <c r="G9" s="201"/>
      <c r="H9" s="201"/>
      <c r="I9" s="93"/>
    </row>
    <row r="10" spans="2:9" x14ac:dyDescent="0.25">
      <c r="B10" s="201"/>
      <c r="C10" s="201"/>
      <c r="D10" s="201"/>
      <c r="E10" s="201"/>
      <c r="F10" s="201"/>
      <c r="G10" s="201"/>
      <c r="H10" s="201"/>
      <c r="I10" s="93"/>
    </row>
    <row r="11" spans="2:9" x14ac:dyDescent="0.25">
      <c r="B11" s="201"/>
      <c r="C11" s="201"/>
      <c r="D11" s="201"/>
      <c r="E11" s="201"/>
      <c r="F11" s="201"/>
      <c r="G11" s="201"/>
      <c r="H11" s="201"/>
      <c r="I11" s="93"/>
    </row>
    <row r="12" spans="2:9" x14ac:dyDescent="0.25">
      <c r="B12" s="201"/>
      <c r="C12" s="201"/>
      <c r="D12" s="201"/>
      <c r="E12" s="201"/>
      <c r="F12" s="201"/>
      <c r="G12" s="201"/>
      <c r="H12" s="201"/>
      <c r="I12" s="93"/>
    </row>
    <row r="13" spans="2:9" x14ac:dyDescent="0.25">
      <c r="B13" s="201"/>
      <c r="C13" s="201"/>
      <c r="D13" s="201"/>
      <c r="E13" s="201"/>
      <c r="F13" s="201"/>
      <c r="G13" s="201"/>
      <c r="H13" s="201"/>
      <c r="I13" s="93"/>
    </row>
    <row r="14" spans="2:9" x14ac:dyDescent="0.25">
      <c r="B14" s="201"/>
      <c r="C14" s="201"/>
      <c r="D14" s="201"/>
      <c r="E14" s="201"/>
      <c r="F14" s="201"/>
      <c r="G14" s="201"/>
      <c r="H14" s="201"/>
      <c r="I14" s="93"/>
    </row>
    <row r="15" spans="2:9" x14ac:dyDescent="0.25">
      <c r="B15" s="201"/>
      <c r="C15" s="201"/>
      <c r="D15" s="201"/>
      <c r="E15" s="201"/>
      <c r="F15" s="201"/>
      <c r="G15" s="201"/>
      <c r="H15" s="201"/>
      <c r="I15" s="93"/>
    </row>
    <row r="16" spans="2:9" x14ac:dyDescent="0.25">
      <c r="B16" s="201"/>
      <c r="C16" s="201"/>
      <c r="D16" s="201"/>
      <c r="E16" s="201"/>
      <c r="F16" s="201"/>
      <c r="G16" s="201"/>
      <c r="H16" s="201"/>
      <c r="I16" s="93"/>
    </row>
    <row r="17" spans="2:9" x14ac:dyDescent="0.25">
      <c r="B17" s="201"/>
      <c r="C17" s="201"/>
      <c r="D17" s="201"/>
      <c r="E17" s="201"/>
      <c r="F17" s="201"/>
      <c r="G17" s="201"/>
      <c r="H17" s="201"/>
      <c r="I17" s="93"/>
    </row>
    <row r="18" spans="2:9" x14ac:dyDescent="0.25">
      <c r="B18" s="93"/>
      <c r="C18" s="93"/>
      <c r="D18" s="93"/>
      <c r="E18" s="93"/>
      <c r="F18" s="93"/>
      <c r="G18" s="93"/>
      <c r="H18" s="93"/>
      <c r="I18" s="93"/>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RowHeight="15" x14ac:dyDescent="0.25"/>
  <cols>
    <col min="1" max="1" width="5.7109375" customWidth="1"/>
  </cols>
  <sheetData>
    <row r="3" spans="2:9" ht="18.75" x14ac:dyDescent="0.3">
      <c r="B3" s="179" t="s">
        <v>1828</v>
      </c>
      <c r="C3" s="201"/>
      <c r="D3" s="201"/>
      <c r="E3" s="201"/>
      <c r="F3" s="201"/>
      <c r="G3" s="201"/>
      <c r="H3" s="201"/>
      <c r="I3" s="95"/>
    </row>
    <row r="4" spans="2:9" x14ac:dyDescent="0.25">
      <c r="B4" s="200" t="s">
        <v>1535</v>
      </c>
      <c r="C4" s="273"/>
      <c r="D4" s="273"/>
      <c r="E4" s="273"/>
      <c r="F4" s="273"/>
      <c r="G4" s="273"/>
      <c r="H4" s="273"/>
      <c r="I4" s="93"/>
    </row>
    <row r="5" spans="2:9" x14ac:dyDescent="0.25">
      <c r="B5" s="273"/>
      <c r="C5" s="273"/>
      <c r="D5" s="273"/>
      <c r="E5" s="273"/>
      <c r="F5" s="273"/>
      <c r="G5" s="273"/>
      <c r="H5" s="273"/>
      <c r="I5" s="93"/>
    </row>
    <row r="6" spans="2:9" x14ac:dyDescent="0.25">
      <c r="B6" s="273"/>
      <c r="C6" s="273"/>
      <c r="D6" s="273"/>
      <c r="E6" s="273"/>
      <c r="F6" s="273"/>
      <c r="G6" s="273"/>
      <c r="H6" s="273"/>
      <c r="I6" s="93"/>
    </row>
    <row r="7" spans="2:9" x14ac:dyDescent="0.25">
      <c r="B7" s="273"/>
      <c r="C7" s="273"/>
      <c r="D7" s="273"/>
      <c r="E7" s="273"/>
      <c r="F7" s="273"/>
      <c r="G7" s="273"/>
      <c r="H7" s="273"/>
      <c r="I7" s="93"/>
    </row>
    <row r="8" spans="2:9" x14ac:dyDescent="0.25">
      <c r="B8" s="273"/>
      <c r="C8" s="273"/>
      <c r="D8" s="273"/>
      <c r="E8" s="273"/>
      <c r="F8" s="273"/>
      <c r="G8" s="273"/>
      <c r="H8" s="273"/>
      <c r="I8" s="93"/>
    </row>
    <row r="9" spans="2:9" x14ac:dyDescent="0.25">
      <c r="B9" s="273"/>
      <c r="C9" s="273"/>
      <c r="D9" s="273"/>
      <c r="E9" s="273"/>
      <c r="F9" s="273"/>
      <c r="G9" s="273"/>
      <c r="H9" s="273"/>
      <c r="I9" s="93"/>
    </row>
    <row r="10" spans="2:9" x14ac:dyDescent="0.25">
      <c r="B10" s="273"/>
      <c r="C10" s="273"/>
      <c r="D10" s="273"/>
      <c r="E10" s="273"/>
      <c r="F10" s="273"/>
      <c r="G10" s="273"/>
      <c r="H10" s="273"/>
      <c r="I10" s="93"/>
    </row>
    <row r="11" spans="2:9" x14ac:dyDescent="0.25">
      <c r="B11" s="273"/>
      <c r="C11" s="273"/>
      <c r="D11" s="273"/>
      <c r="E11" s="273"/>
      <c r="F11" s="273"/>
      <c r="G11" s="273"/>
      <c r="H11" s="273"/>
      <c r="I11" s="93"/>
    </row>
    <row r="12" spans="2:9" x14ac:dyDescent="0.25">
      <c r="B12" s="273"/>
      <c r="C12" s="273"/>
      <c r="D12" s="273"/>
      <c r="E12" s="273"/>
      <c r="F12" s="273"/>
      <c r="G12" s="273"/>
      <c r="H12" s="273"/>
      <c r="I12" s="93"/>
    </row>
    <row r="13" spans="2:9" x14ac:dyDescent="0.25">
      <c r="B13" s="273"/>
      <c r="C13" s="273"/>
      <c r="D13" s="273"/>
      <c r="E13" s="273"/>
      <c r="F13" s="273"/>
      <c r="G13" s="273"/>
      <c r="H13" s="273"/>
      <c r="I13" s="93"/>
    </row>
    <row r="14" spans="2:9" x14ac:dyDescent="0.25">
      <c r="B14" s="273"/>
      <c r="C14" s="273"/>
      <c r="D14" s="273"/>
      <c r="E14" s="273"/>
      <c r="F14" s="273"/>
      <c r="G14" s="273"/>
      <c r="H14" s="273"/>
      <c r="I14" s="93"/>
    </row>
    <row r="15" spans="2:9" x14ac:dyDescent="0.25">
      <c r="B15" s="273"/>
      <c r="C15" s="273"/>
      <c r="D15" s="273"/>
      <c r="E15" s="273"/>
      <c r="F15" s="273"/>
      <c r="G15" s="273"/>
      <c r="H15" s="273"/>
      <c r="I15" s="93"/>
    </row>
    <row r="16" spans="2:9" x14ac:dyDescent="0.25">
      <c r="B16" s="273"/>
      <c r="C16" s="273"/>
      <c r="D16" s="273"/>
      <c r="E16" s="273"/>
      <c r="F16" s="273"/>
      <c r="G16" s="273"/>
      <c r="H16" s="273"/>
      <c r="I16" s="93"/>
    </row>
    <row r="17" spans="2:9" x14ac:dyDescent="0.25">
      <c r="B17" s="273"/>
      <c r="C17" s="273"/>
      <c r="D17" s="273"/>
      <c r="E17" s="273"/>
      <c r="F17" s="273"/>
      <c r="G17" s="273"/>
      <c r="H17" s="273"/>
      <c r="I17" s="93"/>
    </row>
    <row r="18" spans="2:9" x14ac:dyDescent="0.25">
      <c r="B18" s="93"/>
      <c r="C18" s="93"/>
      <c r="D18" s="93"/>
      <c r="E18" s="93"/>
      <c r="F18" s="93"/>
      <c r="G18" s="93"/>
      <c r="H18" s="93"/>
      <c r="I18" s="93"/>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x14ac:dyDescent="0.25">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x14ac:dyDescent="0.25">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x14ac:dyDescent="0.25">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x14ac:dyDescent="0.25">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x14ac:dyDescent="0.25">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x14ac:dyDescent="0.25">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x14ac:dyDescent="0.25">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x14ac:dyDescent="0.25">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x14ac:dyDescent="0.25">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x14ac:dyDescent="0.25">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x14ac:dyDescent="0.25">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x14ac:dyDescent="0.25">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x14ac:dyDescent="0.25">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x14ac:dyDescent="0.25">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x14ac:dyDescent="0.25">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x14ac:dyDescent="0.25">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x14ac:dyDescent="0.25">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x14ac:dyDescent="0.25">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x14ac:dyDescent="0.25">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x14ac:dyDescent="0.25">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x14ac:dyDescent="0.25">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x14ac:dyDescent="0.25">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x14ac:dyDescent="0.25">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x14ac:dyDescent="0.25">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x14ac:dyDescent="0.25">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x14ac:dyDescent="0.25">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x14ac:dyDescent="0.25">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x14ac:dyDescent="0.25">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x14ac:dyDescent="0.25">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x14ac:dyDescent="0.25">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x14ac:dyDescent="0.25">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x14ac:dyDescent="0.25">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x14ac:dyDescent="0.25">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x14ac:dyDescent="0.25">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x14ac:dyDescent="0.25">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x14ac:dyDescent="0.25">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x14ac:dyDescent="0.25">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x14ac:dyDescent="0.25">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x14ac:dyDescent="0.25">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x14ac:dyDescent="0.25">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x14ac:dyDescent="0.25">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x14ac:dyDescent="0.25">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x14ac:dyDescent="0.25">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x14ac:dyDescent="0.25">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x14ac:dyDescent="0.25">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x14ac:dyDescent="0.25">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x14ac:dyDescent="0.25">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x14ac:dyDescent="0.25">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x14ac:dyDescent="0.25">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x14ac:dyDescent="0.25">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x14ac:dyDescent="0.25">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x14ac:dyDescent="0.25">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x14ac:dyDescent="0.25">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x14ac:dyDescent="0.25">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x14ac:dyDescent="0.25">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x14ac:dyDescent="0.25">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x14ac:dyDescent="0.25">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x14ac:dyDescent="0.25">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x14ac:dyDescent="0.25">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x14ac:dyDescent="0.25">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x14ac:dyDescent="0.25">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x14ac:dyDescent="0.25">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x14ac:dyDescent="0.25">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x14ac:dyDescent="0.25">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x14ac:dyDescent="0.25">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x14ac:dyDescent="0.25">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x14ac:dyDescent="0.25">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x14ac:dyDescent="0.25">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x14ac:dyDescent="0.25">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x14ac:dyDescent="0.25">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x14ac:dyDescent="0.25">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x14ac:dyDescent="0.25">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x14ac:dyDescent="0.25">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x14ac:dyDescent="0.25">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x14ac:dyDescent="0.25">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x14ac:dyDescent="0.25">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x14ac:dyDescent="0.25">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x14ac:dyDescent="0.25">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x14ac:dyDescent="0.25">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x14ac:dyDescent="0.25">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x14ac:dyDescent="0.25">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x14ac:dyDescent="0.25">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x14ac:dyDescent="0.25">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x14ac:dyDescent="0.25">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x14ac:dyDescent="0.25">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x14ac:dyDescent="0.25">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x14ac:dyDescent="0.25">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x14ac:dyDescent="0.25">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x14ac:dyDescent="0.25">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x14ac:dyDescent="0.25">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x14ac:dyDescent="0.25">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x14ac:dyDescent="0.25">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x14ac:dyDescent="0.25">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x14ac:dyDescent="0.25">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x14ac:dyDescent="0.25">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x14ac:dyDescent="0.25">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x14ac:dyDescent="0.25">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x14ac:dyDescent="0.25">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x14ac:dyDescent="0.25">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x14ac:dyDescent="0.25">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x14ac:dyDescent="0.25">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x14ac:dyDescent="0.25">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x14ac:dyDescent="0.25">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x14ac:dyDescent="0.25">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x14ac:dyDescent="0.25">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x14ac:dyDescent="0.25">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x14ac:dyDescent="0.25">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x14ac:dyDescent="0.25">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x14ac:dyDescent="0.25">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x14ac:dyDescent="0.25">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x14ac:dyDescent="0.25">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x14ac:dyDescent="0.25">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x14ac:dyDescent="0.25">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x14ac:dyDescent="0.25">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x14ac:dyDescent="0.25">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x14ac:dyDescent="0.25">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x14ac:dyDescent="0.25">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x14ac:dyDescent="0.25">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x14ac:dyDescent="0.25">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x14ac:dyDescent="0.25">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x14ac:dyDescent="0.25">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x14ac:dyDescent="0.25">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x14ac:dyDescent="0.25">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x14ac:dyDescent="0.25">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x14ac:dyDescent="0.25">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x14ac:dyDescent="0.25">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x14ac:dyDescent="0.25">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x14ac:dyDescent="0.25">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x14ac:dyDescent="0.25">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x14ac:dyDescent="0.25">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x14ac:dyDescent="0.25">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x14ac:dyDescent="0.25">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x14ac:dyDescent="0.25">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x14ac:dyDescent="0.25">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x14ac:dyDescent="0.25">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x14ac:dyDescent="0.25">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x14ac:dyDescent="0.25">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x14ac:dyDescent="0.25">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x14ac:dyDescent="0.25">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x14ac:dyDescent="0.25">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x14ac:dyDescent="0.25">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x14ac:dyDescent="0.25">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x14ac:dyDescent="0.25">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x14ac:dyDescent="0.25">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x14ac:dyDescent="0.25">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x14ac:dyDescent="0.25">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x14ac:dyDescent="0.25">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x14ac:dyDescent="0.25">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x14ac:dyDescent="0.25">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x14ac:dyDescent="0.25">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x14ac:dyDescent="0.25">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x14ac:dyDescent="0.25">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x14ac:dyDescent="0.25">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x14ac:dyDescent="0.25">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x14ac:dyDescent="0.25">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x14ac:dyDescent="0.25">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x14ac:dyDescent="0.25">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x14ac:dyDescent="0.25">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x14ac:dyDescent="0.25">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x14ac:dyDescent="0.25">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x14ac:dyDescent="0.25">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x14ac:dyDescent="0.25">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x14ac:dyDescent="0.25">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x14ac:dyDescent="0.25">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x14ac:dyDescent="0.25">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x14ac:dyDescent="0.25">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x14ac:dyDescent="0.25">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x14ac:dyDescent="0.25">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x14ac:dyDescent="0.25">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x14ac:dyDescent="0.25">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x14ac:dyDescent="0.25">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x14ac:dyDescent="0.25">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x14ac:dyDescent="0.25">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x14ac:dyDescent="0.25">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x14ac:dyDescent="0.25">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x14ac:dyDescent="0.25">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x14ac:dyDescent="0.25">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x14ac:dyDescent="0.25">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x14ac:dyDescent="0.25">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x14ac:dyDescent="0.25">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x14ac:dyDescent="0.25">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x14ac:dyDescent="0.25">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x14ac:dyDescent="0.25">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x14ac:dyDescent="0.25">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x14ac:dyDescent="0.25">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x14ac:dyDescent="0.25">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x14ac:dyDescent="0.25">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x14ac:dyDescent="0.25">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x14ac:dyDescent="0.25">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x14ac:dyDescent="0.25">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x14ac:dyDescent="0.25">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x14ac:dyDescent="0.25">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x14ac:dyDescent="0.25">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x14ac:dyDescent="0.25">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x14ac:dyDescent="0.25">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x14ac:dyDescent="0.25">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x14ac:dyDescent="0.25">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x14ac:dyDescent="0.25">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x14ac:dyDescent="0.25">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x14ac:dyDescent="0.25">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x14ac:dyDescent="0.25">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x14ac:dyDescent="0.25">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x14ac:dyDescent="0.25">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x14ac:dyDescent="0.25">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x14ac:dyDescent="0.25">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x14ac:dyDescent="0.25">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x14ac:dyDescent="0.25">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x14ac:dyDescent="0.25">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x14ac:dyDescent="0.25">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x14ac:dyDescent="0.25">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x14ac:dyDescent="0.25">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x14ac:dyDescent="0.25">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x14ac:dyDescent="0.25">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x14ac:dyDescent="0.25">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x14ac:dyDescent="0.25">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x14ac:dyDescent="0.25">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x14ac:dyDescent="0.25">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x14ac:dyDescent="0.25">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x14ac:dyDescent="0.25">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x14ac:dyDescent="0.25">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x14ac:dyDescent="0.25">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x14ac:dyDescent="0.25">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x14ac:dyDescent="0.25">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x14ac:dyDescent="0.25">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x14ac:dyDescent="0.25">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x14ac:dyDescent="0.25">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x14ac:dyDescent="0.25">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x14ac:dyDescent="0.25">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x14ac:dyDescent="0.25">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x14ac:dyDescent="0.25">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x14ac:dyDescent="0.25">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x14ac:dyDescent="0.25">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x14ac:dyDescent="0.25">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x14ac:dyDescent="0.25">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x14ac:dyDescent="0.25">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x14ac:dyDescent="0.25">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x14ac:dyDescent="0.25">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x14ac:dyDescent="0.25">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x14ac:dyDescent="0.25">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x14ac:dyDescent="0.25">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x14ac:dyDescent="0.25">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x14ac:dyDescent="0.25">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x14ac:dyDescent="0.25">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x14ac:dyDescent="0.25">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x14ac:dyDescent="0.25">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x14ac:dyDescent="0.25">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x14ac:dyDescent="0.25">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x14ac:dyDescent="0.25">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x14ac:dyDescent="0.25">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x14ac:dyDescent="0.25">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x14ac:dyDescent="0.25">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x14ac:dyDescent="0.25">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x14ac:dyDescent="0.25">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x14ac:dyDescent="0.25">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x14ac:dyDescent="0.25">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x14ac:dyDescent="0.25">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x14ac:dyDescent="0.25">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x14ac:dyDescent="0.25">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x14ac:dyDescent="0.25">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x14ac:dyDescent="0.25">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x14ac:dyDescent="0.25">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x14ac:dyDescent="0.25">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x14ac:dyDescent="0.25">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x14ac:dyDescent="0.25">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x14ac:dyDescent="0.25">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x14ac:dyDescent="0.25">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x14ac:dyDescent="0.25">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x14ac:dyDescent="0.25">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x14ac:dyDescent="0.25">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x14ac:dyDescent="0.25">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x14ac:dyDescent="0.25">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x14ac:dyDescent="0.25">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x14ac:dyDescent="0.25">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x14ac:dyDescent="0.25">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x14ac:dyDescent="0.25">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x14ac:dyDescent="0.25">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x14ac:dyDescent="0.25">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x14ac:dyDescent="0.25">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x14ac:dyDescent="0.25">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x14ac:dyDescent="0.25">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x14ac:dyDescent="0.25">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x14ac:dyDescent="0.25">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x14ac:dyDescent="0.25">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x14ac:dyDescent="0.25">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x14ac:dyDescent="0.25">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x14ac:dyDescent="0.25">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x14ac:dyDescent="0.25">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x14ac:dyDescent="0.25">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x14ac:dyDescent="0.25">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x14ac:dyDescent="0.25">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x14ac:dyDescent="0.25">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x14ac:dyDescent="0.25">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x14ac:dyDescent="0.25">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x14ac:dyDescent="0.25">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x14ac:dyDescent="0.25">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x14ac:dyDescent="0.25">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x14ac:dyDescent="0.25">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x14ac:dyDescent="0.25">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x14ac:dyDescent="0.25">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x14ac:dyDescent="0.25">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election activeCell="B7" sqref="B7:F11"/>
    </sheetView>
  </sheetViews>
  <sheetFormatPr baseColWidth="10" defaultRowHeight="15" x14ac:dyDescent="0.25"/>
  <cols>
    <col min="1" max="1" width="5.7109375" customWidth="1"/>
    <col min="2" max="6" width="25.7109375" customWidth="1"/>
  </cols>
  <sheetData>
    <row r="1" spans="2:6" ht="15.75" x14ac:dyDescent="0.25">
      <c r="B1" s="91"/>
    </row>
    <row r="3" spans="2:6" ht="18.75" x14ac:dyDescent="0.25">
      <c r="B3" s="179" t="s">
        <v>1552</v>
      </c>
      <c r="C3" s="179"/>
      <c r="D3" s="179"/>
      <c r="E3" s="179"/>
      <c r="F3" s="179"/>
    </row>
    <row r="4" spans="2:6" x14ac:dyDescent="0.25">
      <c r="B4" s="38"/>
      <c r="C4" s="38"/>
      <c r="D4" s="38"/>
      <c r="E4" s="38"/>
      <c r="F4" s="38"/>
    </row>
    <row r="5" spans="2:6" ht="15.75" x14ac:dyDescent="0.25">
      <c r="B5" s="180" t="s">
        <v>1491</v>
      </c>
      <c r="C5" s="181"/>
      <c r="D5" s="181"/>
      <c r="E5" s="181"/>
      <c r="F5" s="181"/>
    </row>
    <row r="6" spans="2:6" x14ac:dyDescent="0.25">
      <c r="B6" s="38"/>
      <c r="C6" s="38"/>
      <c r="D6" s="38"/>
      <c r="E6" s="38"/>
      <c r="F6" s="38"/>
    </row>
    <row r="7" spans="2:6" x14ac:dyDescent="0.25">
      <c r="B7" s="182" t="s">
        <v>1834</v>
      </c>
      <c r="C7" s="182"/>
      <c r="D7" s="182"/>
      <c r="E7" s="182"/>
      <c r="F7" s="182"/>
    </row>
    <row r="8" spans="2:6" x14ac:dyDescent="0.25">
      <c r="B8" s="182"/>
      <c r="C8" s="182"/>
      <c r="D8" s="182"/>
      <c r="E8" s="182"/>
      <c r="F8" s="182"/>
    </row>
    <row r="9" spans="2:6" x14ac:dyDescent="0.25">
      <c r="B9" s="182"/>
      <c r="C9" s="182"/>
      <c r="D9" s="182"/>
      <c r="E9" s="182"/>
      <c r="F9" s="182"/>
    </row>
    <row r="10" spans="2:6" x14ac:dyDescent="0.25">
      <c r="B10" s="182"/>
      <c r="C10" s="182"/>
      <c r="D10" s="182"/>
      <c r="E10" s="182"/>
      <c r="F10" s="182"/>
    </row>
    <row r="11" spans="2:6" x14ac:dyDescent="0.25">
      <c r="B11" s="182"/>
      <c r="C11" s="182"/>
      <c r="D11" s="182"/>
      <c r="E11" s="182"/>
      <c r="F11" s="182"/>
    </row>
    <row r="12" spans="2:6" x14ac:dyDescent="0.25">
      <c r="B12" s="38"/>
      <c r="C12" s="38"/>
      <c r="D12" s="38"/>
      <c r="E12" s="38"/>
      <c r="F12" s="38"/>
    </row>
    <row r="13" spans="2:6" ht="15.75" x14ac:dyDescent="0.25">
      <c r="B13" s="180" t="s">
        <v>1519</v>
      </c>
      <c r="C13" s="181"/>
      <c r="D13" s="181"/>
      <c r="E13" s="181"/>
      <c r="F13" s="181"/>
    </row>
    <row r="14" spans="2:6" x14ac:dyDescent="0.25">
      <c r="B14" s="38"/>
      <c r="C14" s="38"/>
      <c r="D14" s="38"/>
      <c r="E14" s="38"/>
      <c r="F14" s="38"/>
    </row>
    <row r="15" spans="2:6" x14ac:dyDescent="0.25">
      <c r="B15" s="183" t="s">
        <v>1536</v>
      </c>
      <c r="C15" s="183"/>
      <c r="D15" s="183"/>
      <c r="E15" s="183"/>
      <c r="F15" s="183"/>
    </row>
    <row r="16" spans="2:6" x14ac:dyDescent="0.25">
      <c r="B16" s="183"/>
      <c r="C16" s="183"/>
      <c r="D16" s="183"/>
      <c r="E16" s="183"/>
      <c r="F16" s="183"/>
    </row>
    <row r="17" spans="2:6" x14ac:dyDescent="0.25">
      <c r="B17" s="183"/>
      <c r="C17" s="183"/>
      <c r="D17" s="183"/>
      <c r="E17" s="183"/>
      <c r="F17" s="183"/>
    </row>
    <row r="18" spans="2:6" x14ac:dyDescent="0.25">
      <c r="B18" s="183"/>
      <c r="C18" s="183"/>
      <c r="D18" s="183"/>
      <c r="E18" s="183"/>
      <c r="F18" s="183"/>
    </row>
    <row r="19" spans="2:6" x14ac:dyDescent="0.25">
      <c r="B19" s="183"/>
      <c r="C19" s="183"/>
      <c r="D19" s="183"/>
      <c r="E19" s="183"/>
      <c r="F19" s="183"/>
    </row>
    <row r="20" spans="2:6" x14ac:dyDescent="0.25">
      <c r="B20" s="38"/>
      <c r="C20" s="38"/>
      <c r="D20" s="38"/>
      <c r="E20" s="38"/>
      <c r="F20" s="38"/>
    </row>
    <row r="21" spans="2:6" x14ac:dyDescent="0.25">
      <c r="B21" s="38"/>
      <c r="C21" s="38"/>
      <c r="D21" s="38"/>
      <c r="E21" s="38"/>
      <c r="F21" s="38"/>
    </row>
    <row r="22" spans="2:6" x14ac:dyDescent="0.25">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zoomScaleNormal="100" workbookViewId="0"/>
  </sheetViews>
  <sheetFormatPr baseColWidth="10" defaultRowHeight="15" x14ac:dyDescent="0.25"/>
  <cols>
    <col min="1" max="1" width="5.7109375" customWidth="1"/>
    <col min="2" max="12" width="12.7109375" customWidth="1"/>
    <col min="13" max="13" width="5.85546875" customWidth="1"/>
  </cols>
  <sheetData>
    <row r="1" spans="2:12" ht="23.25" x14ac:dyDescent="0.25">
      <c r="B1" s="186"/>
      <c r="C1" s="186"/>
    </row>
    <row r="3" spans="2:12" ht="23.25" x14ac:dyDescent="0.35">
      <c r="B3" s="187" t="s">
        <v>1537</v>
      </c>
      <c r="C3" s="185"/>
      <c r="D3" s="185"/>
      <c r="E3" s="185"/>
      <c r="F3" s="185"/>
      <c r="G3" s="185"/>
      <c r="H3" s="185"/>
      <c r="I3" s="185"/>
      <c r="J3" s="185"/>
      <c r="K3" s="185"/>
      <c r="L3" s="185"/>
    </row>
    <row r="4" spans="2:12" ht="18.75" x14ac:dyDescent="0.3">
      <c r="B4" s="184" t="s">
        <v>1835</v>
      </c>
      <c r="C4" s="185"/>
      <c r="D4" s="185"/>
      <c r="E4" s="185"/>
      <c r="F4" s="185"/>
      <c r="G4" s="185"/>
      <c r="H4" s="185"/>
      <c r="I4" s="185"/>
      <c r="J4" s="185"/>
      <c r="K4" s="185"/>
      <c r="L4" s="18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heetViews>
  <sheetFormatPr baseColWidth="10" defaultRowHeight="15" x14ac:dyDescent="0.25"/>
  <cols>
    <col min="1" max="1" width="5.7109375" customWidth="1"/>
    <col min="2" max="5" width="30.7109375" customWidth="1"/>
  </cols>
  <sheetData>
    <row r="1" spans="2:9" ht="18.75" x14ac:dyDescent="0.25">
      <c r="B1" s="107"/>
      <c r="C1" s="78"/>
    </row>
    <row r="3" spans="2:9" x14ac:dyDescent="0.25">
      <c r="B3" s="188" t="s">
        <v>1813</v>
      </c>
      <c r="C3" s="188"/>
      <c r="D3" s="188"/>
      <c r="E3" s="188"/>
      <c r="F3" s="189"/>
      <c r="G3" s="189"/>
      <c r="H3" s="189"/>
      <c r="I3" s="189"/>
    </row>
    <row r="4" spans="2:9" x14ac:dyDescent="0.25">
      <c r="B4" s="188"/>
      <c r="C4" s="188"/>
      <c r="D4" s="188"/>
      <c r="E4" s="188"/>
      <c r="F4" s="189"/>
      <c r="G4" s="189"/>
      <c r="H4" s="189"/>
      <c r="I4" s="189"/>
    </row>
    <row r="5" spans="2:9" x14ac:dyDescent="0.25">
      <c r="B5" s="190" t="s">
        <v>1525</v>
      </c>
      <c r="C5" s="190"/>
      <c r="D5" s="190"/>
      <c r="E5" s="190"/>
      <c r="F5" s="191"/>
      <c r="G5" s="191"/>
      <c r="H5" s="191"/>
      <c r="I5" s="191"/>
    </row>
    <row r="6" spans="2:9" x14ac:dyDescent="0.25">
      <c r="B6" s="190"/>
      <c r="C6" s="190"/>
      <c r="D6" s="190"/>
      <c r="E6" s="190"/>
      <c r="F6" s="191"/>
      <c r="G6" s="191"/>
      <c r="H6" s="191"/>
      <c r="I6" s="191"/>
    </row>
    <row r="7" spans="2:9" x14ac:dyDescent="0.25">
      <c r="B7" s="190"/>
      <c r="C7" s="190"/>
      <c r="D7" s="190"/>
      <c r="E7" s="190"/>
      <c r="F7" s="191"/>
      <c r="G7" s="191"/>
      <c r="H7" s="191"/>
      <c r="I7" s="191"/>
    </row>
    <row r="8" spans="2:9" x14ac:dyDescent="0.25">
      <c r="B8" s="190"/>
      <c r="C8" s="190"/>
      <c r="D8" s="190"/>
      <c r="E8" s="190"/>
      <c r="F8" s="191"/>
      <c r="G8" s="191"/>
      <c r="H8" s="191"/>
      <c r="I8" s="191"/>
    </row>
    <row r="9" spans="2:9" x14ac:dyDescent="0.25">
      <c r="B9" s="190"/>
      <c r="C9" s="190"/>
      <c r="D9" s="190"/>
      <c r="E9" s="190"/>
      <c r="F9" s="191"/>
      <c r="G9" s="191"/>
      <c r="H9" s="191"/>
      <c r="I9" s="191"/>
    </row>
    <row r="10" spans="2:9" x14ac:dyDescent="0.25">
      <c r="B10" s="190"/>
      <c r="C10" s="190"/>
      <c r="D10" s="190"/>
      <c r="E10" s="190"/>
      <c r="F10" s="191"/>
      <c r="G10" s="191"/>
      <c r="H10" s="191"/>
      <c r="I10" s="191"/>
    </row>
    <row r="11" spans="2:9" x14ac:dyDescent="0.25">
      <c r="B11" s="190"/>
      <c r="C11" s="190"/>
      <c r="D11" s="190"/>
      <c r="E11" s="190"/>
      <c r="F11" s="191"/>
      <c r="G11" s="191"/>
      <c r="H11" s="191"/>
      <c r="I11" s="191"/>
    </row>
    <row r="12" spans="2:9" x14ac:dyDescent="0.25">
      <c r="B12" s="190"/>
      <c r="C12" s="190"/>
      <c r="D12" s="190"/>
      <c r="E12" s="190"/>
      <c r="F12" s="191"/>
      <c r="G12" s="191"/>
      <c r="H12" s="191"/>
      <c r="I12" s="191"/>
    </row>
    <row r="13" spans="2:9" x14ac:dyDescent="0.25">
      <c r="B13" s="190"/>
      <c r="C13" s="190"/>
      <c r="D13" s="190"/>
      <c r="E13" s="190"/>
      <c r="F13" s="191"/>
      <c r="G13" s="191"/>
      <c r="H13" s="191"/>
      <c r="I13" s="191"/>
    </row>
    <row r="14" spans="2:9" x14ac:dyDescent="0.25">
      <c r="B14" s="190"/>
      <c r="C14" s="190"/>
      <c r="D14" s="190"/>
      <c r="E14" s="190"/>
      <c r="F14" s="191"/>
      <c r="G14" s="191"/>
      <c r="H14" s="191"/>
      <c r="I14" s="191"/>
    </row>
    <row r="15" spans="2:9" x14ac:dyDescent="0.25">
      <c r="B15" s="190"/>
      <c r="C15" s="190"/>
      <c r="D15" s="190"/>
      <c r="E15" s="190"/>
      <c r="F15" s="191"/>
      <c r="G15" s="191"/>
      <c r="H15" s="191"/>
      <c r="I15" s="191"/>
    </row>
    <row r="16" spans="2:9" x14ac:dyDescent="0.25">
      <c r="B16" s="190"/>
      <c r="C16" s="190"/>
      <c r="D16" s="190"/>
      <c r="E16" s="190"/>
      <c r="F16" s="191"/>
      <c r="G16" s="191"/>
      <c r="H16" s="191"/>
      <c r="I16" s="191"/>
    </row>
    <row r="17" spans="2:9" x14ac:dyDescent="0.25">
      <c r="B17" s="190"/>
      <c r="C17" s="190"/>
      <c r="D17" s="190"/>
      <c r="E17" s="190"/>
      <c r="F17" s="191"/>
      <c r="G17" s="191"/>
      <c r="H17" s="191"/>
      <c r="I17" s="191"/>
    </row>
    <row r="18" spans="2:9" x14ac:dyDescent="0.25">
      <c r="B18" s="190"/>
      <c r="C18" s="190"/>
      <c r="D18" s="190"/>
      <c r="E18" s="190"/>
      <c r="F18" s="191"/>
      <c r="G18" s="191"/>
      <c r="H18" s="191"/>
      <c r="I18" s="191"/>
    </row>
    <row r="19" spans="2:9" x14ac:dyDescent="0.25">
      <c r="B19" s="192"/>
      <c r="C19" s="192"/>
      <c r="D19" s="192"/>
      <c r="E19" s="192"/>
      <c r="F19" s="192"/>
      <c r="G19" s="192"/>
      <c r="H19" s="192"/>
      <c r="I19" s="192"/>
    </row>
    <row r="20" spans="2:9" x14ac:dyDescent="0.25">
      <c r="B20" s="192"/>
      <c r="C20" s="192"/>
      <c r="D20" s="192"/>
      <c r="E20" s="192"/>
      <c r="F20" s="192"/>
      <c r="G20" s="192"/>
      <c r="H20" s="192"/>
      <c r="I20" s="19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topLeftCell="A10" zoomScaleNormal="100" workbookViewId="0">
      <selection activeCell="B17" sqref="B17"/>
    </sheetView>
  </sheetViews>
  <sheetFormatPr baseColWidth="10" defaultRowHeight="15" x14ac:dyDescent="0.25"/>
  <cols>
    <col min="1" max="1" width="5.7109375" customWidth="1"/>
    <col min="2" max="10" width="17.7109375" customWidth="1"/>
  </cols>
  <sheetData>
    <row r="3" spans="2:10" ht="23.25" x14ac:dyDescent="0.35">
      <c r="B3" s="193" t="s">
        <v>1814</v>
      </c>
      <c r="C3" s="193"/>
      <c r="D3" s="193"/>
      <c r="E3" s="193"/>
      <c r="F3" s="193"/>
      <c r="G3" s="194"/>
      <c r="H3" s="194"/>
      <c r="I3" s="194"/>
      <c r="J3" s="194"/>
    </row>
    <row r="5" spans="2:10" x14ac:dyDescent="0.25">
      <c r="B5" s="200" t="s">
        <v>1836</v>
      </c>
      <c r="C5" s="200"/>
      <c r="D5" s="200"/>
      <c r="E5" s="200"/>
      <c r="F5" s="200"/>
      <c r="G5" s="201"/>
      <c r="H5" s="201"/>
      <c r="I5" s="201"/>
      <c r="J5" s="201"/>
    </row>
    <row r="6" spans="2:10" x14ac:dyDescent="0.25">
      <c r="B6" s="200"/>
      <c r="C6" s="200"/>
      <c r="D6" s="200"/>
      <c r="E6" s="200"/>
      <c r="F6" s="200"/>
      <c r="G6" s="201"/>
      <c r="H6" s="201"/>
      <c r="I6" s="201"/>
      <c r="J6" s="201"/>
    </row>
    <row r="7" spans="2:10" x14ac:dyDescent="0.25">
      <c r="B7" s="200"/>
      <c r="C7" s="200"/>
      <c r="D7" s="200"/>
      <c r="E7" s="200"/>
      <c r="F7" s="200"/>
      <c r="G7" s="201"/>
      <c r="H7" s="201"/>
      <c r="I7" s="201"/>
      <c r="J7" s="201"/>
    </row>
    <row r="8" spans="2:10" x14ac:dyDescent="0.25">
      <c r="B8" s="200"/>
      <c r="C8" s="200"/>
      <c r="D8" s="200"/>
      <c r="E8" s="200"/>
      <c r="F8" s="200"/>
      <c r="G8" s="201"/>
      <c r="H8" s="201"/>
      <c r="I8" s="201"/>
      <c r="J8" s="201"/>
    </row>
    <row r="9" spans="2:10" x14ac:dyDescent="0.25">
      <c r="B9" s="201"/>
      <c r="C9" s="201"/>
      <c r="D9" s="201"/>
      <c r="E9" s="201"/>
      <c r="F9" s="201"/>
      <c r="G9" s="201"/>
      <c r="H9" s="201"/>
      <c r="I9" s="201"/>
      <c r="J9" s="201"/>
    </row>
    <row r="10" spans="2:10" x14ac:dyDescent="0.25">
      <c r="B10" s="201"/>
      <c r="C10" s="201"/>
      <c r="D10" s="201"/>
      <c r="E10" s="201"/>
      <c r="F10" s="201"/>
      <c r="G10" s="201"/>
      <c r="H10" s="201"/>
      <c r="I10" s="201"/>
      <c r="J10" s="201"/>
    </row>
    <row r="11" spans="2:10" x14ac:dyDescent="0.25">
      <c r="B11" s="38"/>
      <c r="C11" s="38"/>
      <c r="D11" s="38"/>
      <c r="E11" s="38"/>
      <c r="F11" s="38"/>
    </row>
    <row r="20" spans="2:10" x14ac:dyDescent="0.25">
      <c r="B20" s="39" t="s">
        <v>1829</v>
      </c>
    </row>
    <row r="22" spans="2:10" x14ac:dyDescent="0.25">
      <c r="B22" s="195" t="s">
        <v>1501</v>
      </c>
      <c r="C22" s="196"/>
      <c r="D22" s="197"/>
      <c r="E22" s="197"/>
      <c r="F22" s="197"/>
      <c r="G22" s="195" t="s">
        <v>1747</v>
      </c>
      <c r="H22" s="196"/>
      <c r="I22" s="196"/>
      <c r="J22" s="197"/>
    </row>
    <row r="23" spans="2:10" x14ac:dyDescent="0.25">
      <c r="B23" s="202" t="s">
        <v>1526</v>
      </c>
      <c r="C23" s="203"/>
      <c r="D23" s="197"/>
      <c r="E23" s="197"/>
      <c r="F23" s="197"/>
      <c r="G23" s="198" t="s">
        <v>1779</v>
      </c>
      <c r="H23" s="199"/>
      <c r="I23" s="199"/>
      <c r="J23" s="197"/>
    </row>
    <row r="24" spans="2:10" x14ac:dyDescent="0.25">
      <c r="B24" s="204" t="s">
        <v>1527</v>
      </c>
      <c r="C24" s="205"/>
      <c r="D24" s="197"/>
      <c r="E24" s="197"/>
      <c r="F24" s="197"/>
      <c r="G24" s="206" t="s">
        <v>1528</v>
      </c>
      <c r="H24" s="207"/>
      <c r="I24" s="207"/>
      <c r="J24" s="197"/>
    </row>
    <row r="25" spans="2:10" x14ac:dyDescent="0.25">
      <c r="B25" s="202" t="s">
        <v>1529</v>
      </c>
      <c r="C25" s="203"/>
      <c r="D25" s="197"/>
      <c r="E25" s="197"/>
      <c r="F25" s="197"/>
      <c r="G25" s="198" t="s">
        <v>1530</v>
      </c>
      <c r="H25" s="199"/>
      <c r="I25" s="199"/>
      <c r="J25" s="197"/>
    </row>
    <row r="26" spans="2:10" x14ac:dyDescent="0.25">
      <c r="B26" s="204" t="s">
        <v>1531</v>
      </c>
      <c r="C26" s="205"/>
      <c r="D26" s="197"/>
      <c r="E26" s="197"/>
      <c r="F26" s="197"/>
      <c r="G26" s="206" t="s">
        <v>1532</v>
      </c>
      <c r="H26" s="207"/>
      <c r="I26" s="207"/>
      <c r="J26" s="197"/>
    </row>
    <row r="27" spans="2:10" x14ac:dyDescent="0.25">
      <c r="B27" s="202" t="s">
        <v>1534</v>
      </c>
      <c r="C27" s="203"/>
      <c r="D27" s="197"/>
      <c r="E27" s="197"/>
      <c r="F27" s="197"/>
      <c r="G27" s="198" t="s">
        <v>1533</v>
      </c>
      <c r="H27" s="199"/>
      <c r="I27" s="199"/>
      <c r="J27" s="19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P53"/>
  <sheetViews>
    <sheetView showGridLines="0" topLeftCell="A2" zoomScaleNormal="100" workbookViewId="0">
      <selection activeCell="A10" sqref="A10"/>
    </sheetView>
  </sheetViews>
  <sheetFormatPr baseColWidth="10"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137" customWidth="1"/>
  </cols>
  <sheetData>
    <row r="1" spans="1:16" x14ac:dyDescent="0.25">
      <c r="P1"/>
    </row>
    <row r="2" spans="1:16" x14ac:dyDescent="0.25">
      <c r="P2"/>
    </row>
    <row r="3" spans="1:16" x14ac:dyDescent="0.25">
      <c r="P3"/>
    </row>
    <row r="4" spans="1:16" ht="23.25" x14ac:dyDescent="0.25">
      <c r="B4" s="208" t="s">
        <v>1767</v>
      </c>
      <c r="C4" s="209"/>
      <c r="D4" s="209"/>
      <c r="E4" s="129"/>
      <c r="F4" s="129"/>
      <c r="G4" s="102"/>
      <c r="H4" s="91"/>
      <c r="I4" s="38"/>
      <c r="J4" s="38"/>
      <c r="K4" s="103"/>
      <c r="L4" s="38"/>
      <c r="M4" s="38"/>
      <c r="N4" s="38"/>
      <c r="O4" s="38"/>
      <c r="P4" s="38"/>
    </row>
    <row r="5" spans="1:16" ht="23.25" x14ac:dyDescent="0.25">
      <c r="B5" s="129"/>
      <c r="C5" s="129"/>
      <c r="D5" s="129"/>
      <c r="E5" s="129"/>
      <c r="F5" s="129"/>
      <c r="G5" s="102"/>
      <c r="H5" s="91"/>
      <c r="I5" s="38"/>
      <c r="J5" s="38"/>
      <c r="K5" s="103"/>
      <c r="L5" s="38"/>
      <c r="M5" s="38"/>
      <c r="N5" s="38"/>
      <c r="O5" s="38"/>
      <c r="P5" s="38"/>
    </row>
    <row r="6" spans="1:16" ht="23.25" x14ac:dyDescent="0.25">
      <c r="B6" s="130" t="s">
        <v>1831</v>
      </c>
      <c r="C6" s="101"/>
      <c r="D6" s="101"/>
      <c r="E6" s="101"/>
      <c r="F6" s="101"/>
      <c r="G6" s="101"/>
      <c r="H6" s="97"/>
      <c r="I6" s="97"/>
      <c r="J6" s="97"/>
      <c r="K6" s="101"/>
      <c r="L6" s="97"/>
      <c r="M6" s="97"/>
      <c r="N6" s="97"/>
      <c r="O6" s="38"/>
      <c r="P6" s="38"/>
    </row>
    <row r="7" spans="1:16" x14ac:dyDescent="0.25">
      <c r="B7" s="210" t="s">
        <v>1493</v>
      </c>
      <c r="C7" s="212" t="s">
        <v>1817</v>
      </c>
      <c r="D7" s="214" t="s">
        <v>1837</v>
      </c>
      <c r="E7" s="212" t="s">
        <v>1524</v>
      </c>
      <c r="F7" s="214" t="s">
        <v>1776</v>
      </c>
      <c r="G7" s="212" t="s">
        <v>1818</v>
      </c>
      <c r="H7" s="218" t="s">
        <v>1819</v>
      </c>
      <c r="I7" s="219" t="s">
        <v>1820</v>
      </c>
      <c r="J7" s="211"/>
      <c r="K7" s="214" t="s">
        <v>1821</v>
      </c>
      <c r="L7" s="214" t="s">
        <v>1822</v>
      </c>
      <c r="M7" s="218" t="s">
        <v>1823</v>
      </c>
      <c r="N7" s="214" t="s">
        <v>1824</v>
      </c>
      <c r="O7" s="215" t="s">
        <v>1825</v>
      </c>
      <c r="P7" s="214" t="s">
        <v>1522</v>
      </c>
    </row>
    <row r="8" spans="1:16" x14ac:dyDescent="0.25">
      <c r="B8" s="211"/>
      <c r="C8" s="213"/>
      <c r="D8" s="212"/>
      <c r="E8" s="213"/>
      <c r="F8" s="212"/>
      <c r="G8" s="213"/>
      <c r="H8" s="218"/>
      <c r="I8" s="73" t="s">
        <v>1</v>
      </c>
      <c r="J8" s="73" t="s">
        <v>1478</v>
      </c>
      <c r="K8" s="212"/>
      <c r="L8" s="212"/>
      <c r="M8" s="220"/>
      <c r="N8" s="212"/>
      <c r="O8" s="215"/>
      <c r="P8" s="212"/>
    </row>
    <row r="9" spans="1:16" x14ac:dyDescent="0.25">
      <c r="B9" s="104" t="s">
        <v>1538</v>
      </c>
      <c r="C9" s="54" t="s">
        <v>1538</v>
      </c>
      <c r="D9" s="54" t="s">
        <v>1538</v>
      </c>
      <c r="E9" s="54" t="s">
        <v>1538</v>
      </c>
      <c r="F9" s="54" t="s">
        <v>1538</v>
      </c>
      <c r="G9" s="54" t="s">
        <v>1538</v>
      </c>
      <c r="H9" s="54" t="s">
        <v>1538</v>
      </c>
      <c r="I9" s="216" t="s">
        <v>1538</v>
      </c>
      <c r="J9" s="217"/>
      <c r="K9" s="54"/>
      <c r="L9" s="54" t="s">
        <v>1538</v>
      </c>
      <c r="M9" s="54" t="s">
        <v>1538</v>
      </c>
      <c r="N9" s="54" t="s">
        <v>1538</v>
      </c>
      <c r="O9" s="54" t="s">
        <v>1538</v>
      </c>
      <c r="P9" s="54" t="s">
        <v>1538</v>
      </c>
    </row>
    <row r="10" spans="1:16" ht="409.5" x14ac:dyDescent="0.25">
      <c r="B10" s="119" t="s">
        <v>1494</v>
      </c>
      <c r="C10" s="139" t="s">
        <v>228</v>
      </c>
      <c r="D10" s="120" t="s">
        <v>2199</v>
      </c>
      <c r="E10" s="120" t="s">
        <v>2206</v>
      </c>
      <c r="F10" s="121">
        <v>1</v>
      </c>
      <c r="G10" s="120" t="s">
        <v>1505</v>
      </c>
      <c r="H10" s="120"/>
      <c r="I10" s="138">
        <v>44666</v>
      </c>
      <c r="J10" s="138">
        <v>45037</v>
      </c>
      <c r="K10" s="122">
        <v>1</v>
      </c>
      <c r="L10" s="119" t="s">
        <v>1515</v>
      </c>
      <c r="M10" s="120"/>
      <c r="N10" s="120" t="s">
        <v>2209</v>
      </c>
      <c r="O10" s="142" t="s">
        <v>2202</v>
      </c>
      <c r="P10" s="139" t="s">
        <v>1517</v>
      </c>
    </row>
    <row r="11" spans="1:16" ht="330" x14ac:dyDescent="0.25">
      <c r="B11" s="119" t="s">
        <v>1494</v>
      </c>
      <c r="C11" s="120" t="s">
        <v>934</v>
      </c>
      <c r="D11" s="120" t="s">
        <v>2198</v>
      </c>
      <c r="E11" s="120" t="s">
        <v>2204</v>
      </c>
      <c r="F11" s="121">
        <v>1</v>
      </c>
      <c r="G11" s="120" t="s">
        <v>1749</v>
      </c>
      <c r="H11" s="120" t="s">
        <v>2208</v>
      </c>
      <c r="I11" s="138">
        <v>44638</v>
      </c>
      <c r="J11" s="138">
        <v>45002</v>
      </c>
      <c r="K11" s="122">
        <v>1</v>
      </c>
      <c r="L11" s="119" t="s">
        <v>1512</v>
      </c>
      <c r="M11" s="120"/>
      <c r="N11" s="120" t="s">
        <v>2210</v>
      </c>
      <c r="O11" s="142" t="s">
        <v>2201</v>
      </c>
      <c r="P11" s="139" t="s">
        <v>1517</v>
      </c>
    </row>
    <row r="12" spans="1:16" ht="409.5" x14ac:dyDescent="0.25">
      <c r="B12" s="119" t="s">
        <v>1494</v>
      </c>
      <c r="C12" s="120" t="s">
        <v>1282</v>
      </c>
      <c r="D12" s="120" t="s">
        <v>2200</v>
      </c>
      <c r="E12" s="147" t="s">
        <v>2203</v>
      </c>
      <c r="F12" s="148">
        <v>1</v>
      </c>
      <c r="G12" s="147" t="s">
        <v>1508</v>
      </c>
      <c r="H12" s="120"/>
      <c r="I12" s="162">
        <v>44701</v>
      </c>
      <c r="J12" s="162">
        <v>45065</v>
      </c>
      <c r="K12" s="149">
        <v>1</v>
      </c>
      <c r="L12" s="120" t="s">
        <v>1511</v>
      </c>
      <c r="M12" s="120"/>
      <c r="N12" s="147" t="s">
        <v>2211</v>
      </c>
      <c r="O12" s="166" t="s">
        <v>2205</v>
      </c>
      <c r="P12" s="139" t="s">
        <v>1489</v>
      </c>
    </row>
    <row r="13" spans="1:16" s="157" customFormat="1" ht="15.75" thickBot="1" x14ac:dyDescent="0.3">
      <c r="A13" s="155"/>
      <c r="B13" s="156"/>
      <c r="C13" s="159"/>
      <c r="D13" s="158"/>
      <c r="E13" s="159"/>
      <c r="F13" s="161"/>
      <c r="G13" s="160"/>
      <c r="H13" s="159"/>
      <c r="I13" s="156"/>
      <c r="J13" s="159"/>
      <c r="K13" s="159"/>
      <c r="L13" s="159"/>
      <c r="M13" s="159"/>
      <c r="N13" s="159"/>
      <c r="O13" s="159"/>
      <c r="P13" s="163"/>
    </row>
    <row r="14" spans="1:16" s="165" customFormat="1" ht="15.75" thickTop="1" x14ac:dyDescent="0.25">
      <c r="A14" s="164"/>
      <c r="B14" s="119"/>
      <c r="C14" s="120"/>
      <c r="D14" s="120"/>
      <c r="E14" s="120"/>
      <c r="F14" s="122"/>
      <c r="G14" s="120"/>
      <c r="H14" s="120"/>
      <c r="I14" s="162"/>
      <c r="J14" s="152"/>
      <c r="K14" s="153"/>
      <c r="L14" s="150"/>
      <c r="M14" s="120"/>
      <c r="N14" s="120"/>
      <c r="O14" s="120"/>
      <c r="P14" s="139"/>
    </row>
    <row r="15" spans="1:16" x14ac:dyDescent="0.25">
      <c r="B15" s="150"/>
      <c r="C15" s="142"/>
      <c r="D15" s="142"/>
      <c r="E15" s="142"/>
      <c r="F15" s="151"/>
      <c r="G15" s="142"/>
      <c r="H15" s="142"/>
      <c r="I15" s="152"/>
      <c r="J15" s="152"/>
      <c r="K15" s="153"/>
      <c r="L15" s="150"/>
      <c r="M15" s="142"/>
      <c r="N15" s="142"/>
      <c r="O15" s="142"/>
      <c r="P15" s="154"/>
    </row>
    <row r="16" spans="1:16" x14ac:dyDescent="0.25">
      <c r="B16" s="119"/>
      <c r="C16" s="120"/>
      <c r="D16" s="120"/>
      <c r="E16" s="120"/>
      <c r="F16" s="121"/>
      <c r="G16" s="120"/>
      <c r="H16" s="120"/>
      <c r="I16" s="138"/>
      <c r="J16" s="138"/>
      <c r="K16" s="122"/>
      <c r="L16" s="119"/>
      <c r="M16" s="120"/>
      <c r="N16" s="120"/>
      <c r="O16" s="142"/>
      <c r="P16" s="139"/>
    </row>
    <row r="17" spans="2:16" x14ac:dyDescent="0.25">
      <c r="B17" s="119"/>
      <c r="C17" s="120"/>
      <c r="D17" s="120"/>
      <c r="E17" s="120"/>
      <c r="F17" s="121"/>
      <c r="G17" s="120"/>
      <c r="H17" s="120"/>
      <c r="I17" s="138"/>
      <c r="J17" s="138"/>
      <c r="K17" s="122"/>
      <c r="L17" s="119"/>
      <c r="M17" s="120"/>
      <c r="N17" s="120"/>
      <c r="O17" s="142"/>
      <c r="P17" s="139"/>
    </row>
    <row r="18" spans="2:16" x14ac:dyDescent="0.25">
      <c r="B18" s="119"/>
      <c r="C18" s="120"/>
      <c r="D18" s="120"/>
      <c r="E18" s="120"/>
      <c r="F18" s="121"/>
      <c r="G18" s="120"/>
      <c r="H18" s="120"/>
      <c r="I18" s="138"/>
      <c r="J18" s="138"/>
      <c r="K18" s="122"/>
      <c r="L18" s="119"/>
      <c r="M18" s="120"/>
      <c r="N18" s="120"/>
      <c r="O18" s="142"/>
      <c r="P18" s="139"/>
    </row>
    <row r="19" spans="2:16" x14ac:dyDescent="0.25">
      <c r="B19" s="119"/>
      <c r="C19" s="120"/>
      <c r="D19" s="120"/>
      <c r="E19" s="120"/>
      <c r="F19" s="121"/>
      <c r="G19" s="120"/>
      <c r="H19" s="120"/>
      <c r="I19" s="138"/>
      <c r="J19" s="138"/>
      <c r="K19" s="122"/>
      <c r="L19" s="119"/>
      <c r="M19" s="120"/>
      <c r="N19" s="120"/>
      <c r="O19" s="142"/>
      <c r="P19" s="139"/>
    </row>
    <row r="20" spans="2:16" x14ac:dyDescent="0.25">
      <c r="B20" s="119"/>
      <c r="C20" s="120"/>
      <c r="D20" s="120"/>
      <c r="E20" s="120"/>
      <c r="F20" s="121"/>
      <c r="G20" s="120"/>
      <c r="H20" s="120"/>
      <c r="I20" s="138"/>
      <c r="J20" s="138"/>
      <c r="K20" s="122"/>
      <c r="L20" s="119"/>
      <c r="M20" s="120"/>
      <c r="N20" s="120"/>
      <c r="O20" s="142"/>
      <c r="P20" s="139"/>
    </row>
    <row r="21" spans="2:16" x14ac:dyDescent="0.25">
      <c r="B21" s="119"/>
      <c r="C21" s="120"/>
      <c r="D21" s="120"/>
      <c r="E21" s="120"/>
      <c r="F21" s="121"/>
      <c r="G21" s="120"/>
      <c r="H21" s="120"/>
      <c r="I21" s="138"/>
      <c r="J21" s="138"/>
      <c r="K21" s="122"/>
      <c r="L21" s="119"/>
      <c r="M21" s="120"/>
      <c r="N21" s="120"/>
      <c r="O21" s="142"/>
      <c r="P21" s="139"/>
    </row>
    <row r="22" spans="2:16" x14ac:dyDescent="0.25">
      <c r="B22" s="119"/>
      <c r="C22" s="120"/>
      <c r="D22" s="120"/>
      <c r="E22" s="120"/>
      <c r="F22" s="121"/>
      <c r="G22" s="120"/>
      <c r="H22" s="120"/>
      <c r="I22" s="138"/>
      <c r="J22" s="138"/>
      <c r="K22" s="122"/>
      <c r="L22" s="119"/>
      <c r="M22" s="120"/>
      <c r="N22" s="120"/>
      <c r="O22" s="142"/>
      <c r="P22" s="139"/>
    </row>
    <row r="23" spans="2:16" x14ac:dyDescent="0.25">
      <c r="B23" s="119"/>
      <c r="C23" s="120"/>
      <c r="D23" s="120"/>
      <c r="E23" s="120"/>
      <c r="F23" s="121"/>
      <c r="G23" s="120"/>
      <c r="H23" s="120"/>
      <c r="I23" s="138"/>
      <c r="J23" s="138"/>
      <c r="K23" s="122"/>
      <c r="L23" s="119"/>
      <c r="M23" s="120"/>
      <c r="N23" s="120"/>
      <c r="O23" s="142"/>
      <c r="P23" s="139"/>
    </row>
    <row r="24" spans="2:16" x14ac:dyDescent="0.25">
      <c r="B24" s="119"/>
      <c r="C24" s="120"/>
      <c r="D24" s="120"/>
      <c r="E24" s="120"/>
      <c r="F24" s="121"/>
      <c r="G24" s="120"/>
      <c r="H24" s="120"/>
      <c r="I24" s="138"/>
      <c r="J24" s="138"/>
      <c r="K24" s="122"/>
      <c r="L24" s="119"/>
      <c r="M24" s="120"/>
      <c r="N24" s="120"/>
      <c r="O24" s="142"/>
      <c r="P24" s="139"/>
    </row>
    <row r="25" spans="2:16" x14ac:dyDescent="0.25">
      <c r="B25" s="119"/>
      <c r="C25" s="120"/>
      <c r="D25" s="120"/>
      <c r="E25" s="120"/>
      <c r="F25" s="121"/>
      <c r="G25" s="120"/>
      <c r="H25" s="120"/>
      <c r="I25" s="138"/>
      <c r="J25" s="138"/>
      <c r="K25" s="122"/>
      <c r="L25" s="119"/>
      <c r="M25" s="120"/>
      <c r="N25" s="120"/>
      <c r="O25" s="142"/>
      <c r="P25" s="139"/>
    </row>
    <row r="26" spans="2:16" x14ac:dyDescent="0.25">
      <c r="B26" s="119"/>
      <c r="C26" s="120"/>
      <c r="D26" s="120"/>
      <c r="E26" s="120"/>
      <c r="F26" s="121"/>
      <c r="G26" s="120"/>
      <c r="H26" s="120"/>
      <c r="I26" s="138"/>
      <c r="J26" s="138"/>
      <c r="K26" s="122"/>
      <c r="L26" s="119"/>
      <c r="M26" s="120"/>
      <c r="N26" s="120"/>
      <c r="O26" s="142"/>
      <c r="P26" s="139"/>
    </row>
    <row r="27" spans="2:16" x14ac:dyDescent="0.25">
      <c r="B27" s="119"/>
      <c r="C27" s="120"/>
      <c r="D27" s="120"/>
      <c r="E27" s="120"/>
      <c r="F27" s="121"/>
      <c r="G27" s="120"/>
      <c r="H27" s="120"/>
      <c r="I27" s="138"/>
      <c r="J27" s="138"/>
      <c r="K27" s="122"/>
      <c r="L27" s="119"/>
      <c r="M27" s="120"/>
      <c r="N27" s="120"/>
      <c r="O27" s="142"/>
      <c r="P27" s="139"/>
    </row>
    <row r="28" spans="2:16" x14ac:dyDescent="0.25">
      <c r="B28" s="119"/>
      <c r="C28" s="120"/>
      <c r="D28" s="120"/>
      <c r="E28" s="120"/>
      <c r="F28" s="121"/>
      <c r="G28" s="120"/>
      <c r="H28" s="120"/>
      <c r="I28" s="138"/>
      <c r="J28" s="138"/>
      <c r="K28" s="122"/>
      <c r="L28" s="119"/>
      <c r="M28" s="120"/>
      <c r="N28" s="120"/>
      <c r="O28" s="142"/>
      <c r="P28" s="139"/>
    </row>
    <row r="29" spans="2:16" x14ac:dyDescent="0.25">
      <c r="B29" s="119"/>
      <c r="C29" s="120"/>
      <c r="D29" s="120"/>
      <c r="E29" s="120"/>
      <c r="F29" s="121"/>
      <c r="G29" s="120"/>
      <c r="H29" s="120"/>
      <c r="I29" s="138"/>
      <c r="J29" s="138"/>
      <c r="K29" s="122"/>
      <c r="L29" s="119"/>
      <c r="M29" s="120"/>
      <c r="N29" s="120"/>
      <c r="O29" s="142"/>
      <c r="P29" s="139"/>
    </row>
    <row r="30" spans="2:16" x14ac:dyDescent="0.25">
      <c r="B30" s="119"/>
      <c r="C30" s="120"/>
      <c r="D30" s="120"/>
      <c r="E30" s="120"/>
      <c r="F30" s="121"/>
      <c r="G30" s="120"/>
      <c r="H30" s="120"/>
      <c r="I30" s="138"/>
      <c r="J30" s="138"/>
      <c r="K30" s="122"/>
      <c r="L30" s="119"/>
      <c r="M30" s="120"/>
      <c r="N30" s="120"/>
      <c r="O30" s="142"/>
      <c r="P30" s="139"/>
    </row>
    <row r="31" spans="2:16" x14ac:dyDescent="0.25">
      <c r="B31" s="119"/>
      <c r="C31" s="120"/>
      <c r="D31" s="120"/>
      <c r="E31" s="120"/>
      <c r="F31" s="121"/>
      <c r="G31" s="120"/>
      <c r="H31" s="120"/>
      <c r="I31" s="138"/>
      <c r="J31" s="138"/>
      <c r="K31" s="122"/>
      <c r="L31" s="119"/>
      <c r="M31" s="120"/>
      <c r="N31" s="120"/>
      <c r="O31" s="142"/>
      <c r="P31" s="139"/>
    </row>
    <row r="32" spans="2:16" x14ac:dyDescent="0.25">
      <c r="B32" s="119"/>
      <c r="C32" s="120"/>
      <c r="D32" s="120"/>
      <c r="E32" s="120"/>
      <c r="F32" s="121"/>
      <c r="G32" s="120"/>
      <c r="H32" s="120"/>
      <c r="I32" s="138"/>
      <c r="J32" s="138"/>
      <c r="K32" s="122"/>
      <c r="L32" s="119"/>
      <c r="M32" s="120"/>
      <c r="N32" s="120"/>
      <c r="O32" s="142"/>
      <c r="P32" s="139"/>
    </row>
    <row r="33" spans="2:16" x14ac:dyDescent="0.25">
      <c r="B33" s="119"/>
      <c r="C33" s="120"/>
      <c r="D33" s="120"/>
      <c r="E33" s="120"/>
      <c r="F33" s="121"/>
      <c r="G33" s="120"/>
      <c r="H33" s="120"/>
      <c r="I33" s="138"/>
      <c r="J33" s="138"/>
      <c r="K33" s="122"/>
      <c r="L33" s="119"/>
      <c r="M33" s="120"/>
      <c r="N33" s="120"/>
      <c r="O33" s="142"/>
      <c r="P33" s="139"/>
    </row>
    <row r="34" spans="2:16" x14ac:dyDescent="0.25">
      <c r="B34" s="119"/>
      <c r="C34" s="120"/>
      <c r="D34" s="120"/>
      <c r="E34" s="120"/>
      <c r="F34" s="121"/>
      <c r="G34" s="120"/>
      <c r="H34" s="120"/>
      <c r="I34" s="138"/>
      <c r="J34" s="138"/>
      <c r="K34" s="122"/>
      <c r="L34" s="119"/>
      <c r="M34" s="120"/>
      <c r="N34" s="120"/>
      <c r="O34" s="142"/>
      <c r="P34" s="139"/>
    </row>
    <row r="35" spans="2:16" x14ac:dyDescent="0.25">
      <c r="B35" s="119"/>
      <c r="C35" s="120"/>
      <c r="D35" s="120"/>
      <c r="E35" s="120"/>
      <c r="F35" s="121"/>
      <c r="G35" s="120"/>
      <c r="H35" s="120"/>
      <c r="I35" s="138"/>
      <c r="J35" s="138"/>
      <c r="K35" s="122"/>
      <c r="L35" s="119"/>
      <c r="M35" s="120"/>
      <c r="N35" s="120"/>
      <c r="O35" s="142"/>
      <c r="P35" s="139"/>
    </row>
    <row r="36" spans="2:16" x14ac:dyDescent="0.25">
      <c r="B36" s="119"/>
      <c r="C36" s="120"/>
      <c r="D36" s="120"/>
      <c r="E36" s="120"/>
      <c r="F36" s="121"/>
      <c r="G36" s="120"/>
      <c r="H36" s="120"/>
      <c r="I36" s="138"/>
      <c r="J36" s="138"/>
      <c r="K36" s="122"/>
      <c r="L36" s="119"/>
      <c r="M36" s="120"/>
      <c r="N36" s="120"/>
      <c r="O36" s="142"/>
      <c r="P36" s="139"/>
    </row>
    <row r="37" spans="2:16" x14ac:dyDescent="0.25">
      <c r="B37" s="119"/>
      <c r="C37" s="120"/>
      <c r="D37" s="120"/>
      <c r="E37" s="120"/>
      <c r="F37" s="121"/>
      <c r="G37" s="120"/>
      <c r="H37" s="120"/>
      <c r="I37" s="138"/>
      <c r="J37" s="138"/>
      <c r="K37" s="122"/>
      <c r="L37" s="119"/>
      <c r="M37" s="120"/>
      <c r="N37" s="120"/>
      <c r="O37" s="142"/>
      <c r="P37" s="139"/>
    </row>
    <row r="38" spans="2:16" x14ac:dyDescent="0.25">
      <c r="B38" s="119"/>
      <c r="C38" s="120"/>
      <c r="D38" s="120"/>
      <c r="E38" s="120"/>
      <c r="F38" s="121"/>
      <c r="G38" s="120"/>
      <c r="H38" s="120"/>
      <c r="I38" s="138"/>
      <c r="J38" s="138"/>
      <c r="K38" s="122"/>
      <c r="L38" s="119"/>
      <c r="M38" s="120"/>
      <c r="N38" s="120"/>
      <c r="O38" s="142"/>
      <c r="P38" s="139"/>
    </row>
    <row r="39" spans="2:16" x14ac:dyDescent="0.25">
      <c r="B39" s="119"/>
      <c r="C39" s="120"/>
      <c r="D39" s="120"/>
      <c r="E39" s="120"/>
      <c r="F39" s="121"/>
      <c r="G39" s="120"/>
      <c r="H39" s="120"/>
      <c r="I39" s="138"/>
      <c r="J39" s="138"/>
      <c r="K39" s="122"/>
      <c r="L39" s="119"/>
      <c r="M39" s="120"/>
      <c r="N39" s="120"/>
      <c r="O39" s="142"/>
      <c r="P39" s="139"/>
    </row>
    <row r="40" spans="2:16" x14ac:dyDescent="0.25">
      <c r="B40" s="123"/>
      <c r="C40" s="123"/>
      <c r="D40" s="123"/>
      <c r="E40" s="123"/>
      <c r="F40" s="123"/>
      <c r="G40" s="123"/>
      <c r="H40" s="123"/>
      <c r="I40" s="123"/>
      <c r="J40" s="123"/>
      <c r="K40" s="123"/>
      <c r="L40" s="123"/>
      <c r="M40" s="123"/>
      <c r="N40" s="123"/>
      <c r="O40" s="123"/>
      <c r="P40" s="140"/>
    </row>
    <row r="41" spans="2:16" x14ac:dyDescent="0.25">
      <c r="B41" s="123"/>
      <c r="C41" s="123"/>
      <c r="D41" s="123"/>
      <c r="E41" s="123"/>
      <c r="F41" s="123"/>
      <c r="G41" s="123"/>
      <c r="H41" s="123"/>
      <c r="I41" s="123"/>
      <c r="J41" s="123"/>
      <c r="K41" s="123"/>
      <c r="L41" s="123"/>
      <c r="M41" s="123"/>
      <c r="N41" s="123"/>
      <c r="O41" s="123"/>
      <c r="P41" s="140"/>
    </row>
    <row r="42" spans="2:16" x14ac:dyDescent="0.25">
      <c r="B42" s="124"/>
      <c r="C42" s="124"/>
      <c r="D42" s="124"/>
      <c r="E42" s="124"/>
      <c r="F42" s="124"/>
      <c r="G42" s="124"/>
      <c r="H42" s="124"/>
      <c r="I42" s="124"/>
      <c r="J42" s="124"/>
      <c r="K42" s="124"/>
      <c r="L42" s="124"/>
      <c r="M42" s="124"/>
      <c r="N42" s="124"/>
      <c r="O42" s="124"/>
      <c r="P42" s="141"/>
    </row>
    <row r="43" spans="2:16" x14ac:dyDescent="0.25">
      <c r="B43" s="124"/>
      <c r="C43" s="124"/>
      <c r="D43" s="124"/>
      <c r="E43" s="124"/>
      <c r="F43" s="124"/>
      <c r="G43" s="124"/>
      <c r="H43" s="124"/>
      <c r="I43" s="124"/>
      <c r="J43" s="124"/>
      <c r="K43" s="124"/>
      <c r="L43" s="124"/>
      <c r="M43" s="124"/>
      <c r="N43" s="124"/>
      <c r="O43" s="124"/>
      <c r="P43" s="141"/>
    </row>
    <row r="44" spans="2:16" x14ac:dyDescent="0.25">
      <c r="B44" s="124"/>
      <c r="C44" s="124"/>
      <c r="D44" s="124"/>
      <c r="E44" s="124"/>
      <c r="F44" s="124"/>
      <c r="G44" s="124"/>
      <c r="H44" s="124"/>
      <c r="I44" s="124"/>
      <c r="J44" s="124"/>
      <c r="K44" s="124"/>
      <c r="L44" s="124"/>
      <c r="M44" s="124"/>
      <c r="N44" s="124"/>
      <c r="O44" s="124"/>
      <c r="P44" s="141"/>
    </row>
    <row r="45" spans="2:16" x14ac:dyDescent="0.25">
      <c r="B45" s="124"/>
      <c r="C45" s="124"/>
      <c r="D45" s="124"/>
      <c r="E45" s="124"/>
      <c r="F45" s="124"/>
      <c r="G45" s="124"/>
      <c r="H45" s="124"/>
      <c r="I45" s="124"/>
      <c r="J45" s="124"/>
      <c r="K45" s="124"/>
      <c r="L45" s="124"/>
      <c r="M45" s="124"/>
      <c r="N45" s="124"/>
      <c r="O45" s="124"/>
      <c r="P45" s="141"/>
    </row>
    <row r="46" spans="2:16" x14ac:dyDescent="0.25">
      <c r="B46" s="124"/>
      <c r="C46" s="124"/>
      <c r="D46" s="124"/>
      <c r="E46" s="124"/>
      <c r="F46" s="124"/>
      <c r="G46" s="124"/>
      <c r="H46" s="124"/>
      <c r="I46" s="124"/>
      <c r="J46" s="124"/>
      <c r="K46" s="124"/>
      <c r="L46" s="124"/>
      <c r="M46" s="124"/>
      <c r="N46" s="124"/>
      <c r="O46" s="124"/>
      <c r="P46" s="141"/>
    </row>
    <row r="47" spans="2:16" x14ac:dyDescent="0.25">
      <c r="B47" s="124"/>
      <c r="C47" s="124"/>
      <c r="D47" s="124"/>
      <c r="E47" s="124"/>
      <c r="F47" s="124"/>
      <c r="G47" s="124"/>
      <c r="H47" s="124"/>
      <c r="I47" s="124"/>
      <c r="J47" s="124"/>
      <c r="K47" s="124"/>
      <c r="L47" s="124"/>
      <c r="M47" s="124"/>
      <c r="N47" s="124"/>
      <c r="O47" s="124"/>
      <c r="P47" s="141"/>
    </row>
    <row r="48" spans="2:16" x14ac:dyDescent="0.25">
      <c r="B48" s="124"/>
      <c r="C48" s="124"/>
      <c r="D48" s="124"/>
      <c r="E48" s="124"/>
      <c r="F48" s="124"/>
      <c r="G48" s="124"/>
      <c r="H48" s="124"/>
      <c r="I48" s="124"/>
      <c r="J48" s="124"/>
      <c r="K48" s="124"/>
      <c r="L48" s="124"/>
      <c r="M48" s="124"/>
      <c r="N48" s="124"/>
      <c r="O48" s="124"/>
      <c r="P48" s="141"/>
    </row>
    <row r="49" spans="2:16" x14ac:dyDescent="0.25">
      <c r="B49" s="124"/>
      <c r="C49" s="124"/>
      <c r="D49" s="124"/>
      <c r="E49" s="124"/>
      <c r="F49" s="124"/>
      <c r="G49" s="124"/>
      <c r="H49" s="124"/>
      <c r="I49" s="124"/>
      <c r="J49" s="124"/>
      <c r="K49" s="124"/>
      <c r="L49" s="124"/>
      <c r="M49" s="124"/>
      <c r="N49" s="124"/>
      <c r="O49" s="124"/>
      <c r="P49" s="141"/>
    </row>
    <row r="50" spans="2:16" x14ac:dyDescent="0.25">
      <c r="B50" s="124"/>
      <c r="C50" s="124"/>
      <c r="D50" s="124"/>
      <c r="E50" s="124"/>
      <c r="F50" s="124"/>
      <c r="G50" s="124"/>
      <c r="H50" s="124"/>
      <c r="I50" s="124"/>
      <c r="J50" s="124"/>
      <c r="K50" s="124"/>
      <c r="L50" s="124"/>
      <c r="M50" s="124"/>
      <c r="N50" s="124"/>
      <c r="O50" s="124"/>
      <c r="P50" s="141"/>
    </row>
    <row r="51" spans="2:16" x14ac:dyDescent="0.25">
      <c r="B51" s="124"/>
      <c r="C51" s="124"/>
      <c r="D51" s="124"/>
      <c r="E51" s="124"/>
      <c r="F51" s="124"/>
      <c r="G51" s="124"/>
      <c r="H51" s="124"/>
      <c r="I51" s="124"/>
      <c r="J51" s="124"/>
      <c r="K51" s="124"/>
      <c r="L51" s="124"/>
      <c r="M51" s="124"/>
      <c r="N51" s="124"/>
      <c r="O51" s="124"/>
      <c r="P51" s="141"/>
    </row>
    <row r="52" spans="2:16" x14ac:dyDescent="0.25">
      <c r="B52" s="124"/>
      <c r="C52" s="124"/>
      <c r="D52" s="124"/>
      <c r="E52" s="124"/>
      <c r="F52" s="124"/>
      <c r="G52" s="124"/>
      <c r="H52" s="124"/>
      <c r="I52" s="124"/>
      <c r="J52" s="124"/>
      <c r="K52" s="124"/>
      <c r="L52" s="124"/>
      <c r="M52" s="124"/>
      <c r="N52" s="124"/>
      <c r="O52" s="124"/>
      <c r="P52" s="141"/>
    </row>
    <row r="53" spans="2:16" x14ac:dyDescent="0.25">
      <c r="B53" s="124"/>
      <c r="C53" s="124"/>
      <c r="D53" s="124"/>
      <c r="E53" s="124"/>
      <c r="F53" s="124"/>
      <c r="G53" s="124"/>
      <c r="H53" s="124"/>
      <c r="I53" s="124"/>
      <c r="J53" s="124"/>
      <c r="K53" s="124"/>
      <c r="L53" s="124"/>
      <c r="M53" s="124"/>
      <c r="N53" s="124"/>
      <c r="O53" s="124"/>
      <c r="P53" s="141"/>
    </row>
  </sheetData>
  <sheetProtection algorithmName="SHA-512" hashValue="8pQXubxuS9BttpqcVIjT2a4QnootoAoxHSGxNqlV8PE5uQdCT7y0K14lATQZZr3PeR5f0zIUIXkkoZ730bZA9w==" saltValue="ZA4TL29YoUI70g0rYaVhqA=="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691" yWindow="477" count="15">
    <dataValidation type="custom" allowBlank="1" showInputMessage="1" showErrorMessage="1" prompt="Si marco otra medida, escríbala" sqref="H10:H12 H14:H39"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12 M14:M39"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12 D14:D39"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12 E14:E39"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691" yWindow="477" count="8">
        <x14:dataValidation type="list" allowBlank="1" showInputMessage="1" showErrorMessage="1" xr:uid="{00000000-0002-0000-0700-00000F000000}">
          <x14:formula1>
            <xm:f>LISTAS!$J$2:$J$9</xm:f>
          </x14:formula1>
          <xm:sqref>B10:B12 B14:B39</xm:sqref>
        </x14:dataValidation>
        <x14:dataValidation type="list" allowBlank="1" showInputMessage="1" showErrorMessage="1" prompt="¿Como realizará la divulagacion de la PPDA la interior de la entidad? " xr:uid="{00000000-0002-0000-0700-000010000000}">
          <x14:formula1>
            <xm:f>LISTAS!$K$2:$K$7</xm:f>
          </x14:formula1>
          <xm:sqref>P10:P12 P14:P39</xm:sqref>
        </x14:dataValidation>
        <x14:dataValidation type="list" allowBlank="1" showInputMessage="1" showErrorMessage="1" prompt="Seleccione el mecanismo" xr:uid="{00000000-0002-0000-0700-000011000000}">
          <x14:formula1>
            <xm:f>LISTAS!$F$2:$F$8</xm:f>
          </x14:formula1>
          <xm:sqref>L10:L12 L14:L39</xm:sqref>
        </x14:dataValidation>
        <x14:dataValidation type="list" showInputMessage="1" showErrorMessage="1" prompt="Seleccione la medida" xr:uid="{00000000-0002-0000-0700-000012000000}">
          <x14:formula1>
            <xm:f>LISTAS!$E$2:$E$8</xm:f>
          </x14:formula1>
          <xm:sqref>G10:G12 G14:G39</xm:sqref>
        </x14:dataValidation>
        <x14:dataValidation type="list" allowBlank="1" showInputMessage="1" showErrorMessage="1" error="Seleccione un número" prompt="Enumere la medida a tomar para cada subcausa." xr:uid="{00000000-0002-0000-0700-000013000000}">
          <x14:formula1>
            <xm:f>LISTAS!$D$2:$D$11</xm:f>
          </x14:formula1>
          <xm:sqref>F10:F12 F14:F39</xm:sqref>
        </x14:dataValidation>
        <x14:dataValidation type="list" allowBlank="1" showInputMessage="1" showErrorMessage="1" error="Debe seleccionar una causa del listado de e-kogi" prompt="Seleccione la causa " xr:uid="{00000000-0002-0000-0700-000014000000}">
          <x14:formula1>
            <xm:f>CAUSAS!$B$3:$B$695</xm:f>
          </x14:formula1>
          <xm:sqref>C10:C12 C14:C39</xm:sqref>
        </x14:dataValidation>
        <x14:dataValidation type="list" allowBlank="1" showInputMessage="1" showErrorMessage="1" error="Seleccione un número" prompt="Enumere los mecanismos a tomar " xr:uid="{00000000-0002-0000-0700-000015000000}">
          <x14:formula1>
            <xm:f>LISTAS!$D$2:$D$11</xm:f>
          </x14:formula1>
          <xm:sqref>K10:K12 K14:K39</xm:sqref>
        </x14:dataValidation>
        <x14:dataValidation type="date" allowBlank="1" showInputMessage="1" showErrorMessage="1" error="El formato para definir la fecha es Día - Mes- Año" prompt="Día / Mes / Año" xr:uid="{00000000-0002-0000-0700-000016000000}">
          <x14:formula1>
            <xm:f>LISTAS!$G$2</xm:f>
          </x14:formula1>
          <x14:formula2>
            <xm:f>LISTAS!$G$3</xm:f>
          </x14:formula2>
          <xm:sqref>I10:J12 I14:J39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zoomScaleNormal="100" workbookViewId="0">
      <selection activeCell="J21" sqref="J21"/>
    </sheetView>
  </sheetViews>
  <sheetFormatPr baseColWidth="10" defaultRowHeight="15" x14ac:dyDescent="0.25"/>
  <cols>
    <col min="1" max="1" width="5.7109375" customWidth="1"/>
  </cols>
  <sheetData>
    <row r="3" spans="2:10" ht="23.25" x14ac:dyDescent="0.35">
      <c r="B3" s="193" t="s">
        <v>1766</v>
      </c>
      <c r="C3" s="193"/>
      <c r="D3" s="193"/>
      <c r="E3" s="193"/>
      <c r="F3" s="193"/>
      <c r="G3" s="194"/>
      <c r="H3" s="194"/>
      <c r="I3" s="194"/>
      <c r="J3" s="194"/>
    </row>
    <row r="5" spans="2:10" ht="24.75" customHeight="1" x14ac:dyDescent="0.25">
      <c r="B5" s="39" t="s">
        <v>1785</v>
      </c>
    </row>
    <row r="6" spans="2:10" x14ac:dyDescent="0.25">
      <c r="B6" s="39"/>
    </row>
    <row r="7" spans="2:10" x14ac:dyDescent="0.25">
      <c r="B7" s="221" t="s">
        <v>1786</v>
      </c>
      <c r="C7" s="222"/>
      <c r="D7" s="222"/>
      <c r="E7" s="222"/>
      <c r="F7" s="222"/>
      <c r="G7" s="222"/>
      <c r="H7" s="222"/>
      <c r="I7" s="222"/>
      <c r="J7" s="222"/>
    </row>
    <row r="8" spans="2:10" x14ac:dyDescent="0.25">
      <c r="B8" s="222"/>
      <c r="C8" s="222"/>
      <c r="D8" s="222"/>
      <c r="E8" s="222"/>
      <c r="F8" s="222"/>
      <c r="G8" s="222"/>
      <c r="H8" s="222"/>
      <c r="I8" s="222"/>
      <c r="J8" s="222"/>
    </row>
    <row r="20" spans="2:3" x14ac:dyDescent="0.25">
      <c r="B20" s="77"/>
      <c r="C20" s="77"/>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Jose Manuel Nieves Rodriguez</cp:lastModifiedBy>
  <cp:lastPrinted>2019-10-22T16:06:09Z</cp:lastPrinted>
  <dcterms:created xsi:type="dcterms:W3CDTF">2019-04-08T20:16:01Z</dcterms:created>
  <dcterms:modified xsi:type="dcterms:W3CDTF">2022-06-13T20:39:37Z</dcterms:modified>
</cp:coreProperties>
</file>